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workbookPr/>
  <mc:AlternateContent xmlns:mc="http://schemas.openxmlformats.org/markup-compatibility/2006">
    <mc:Choice Requires="x15">
      <x15ac:absPath xmlns:x15ac="http://schemas.microsoft.com/office/spreadsheetml/2010/11/ac" url="/Users/katherinestephanieperezmartinez/Downloads/"/>
    </mc:Choice>
  </mc:AlternateContent>
  <xr:revisionPtr revIDLastSave="0" documentId="8_{D7D75ED2-8860-9643-AB5B-E2B1829FC6F2}" xr6:coauthVersionLast="47" xr6:coauthVersionMax="47" xr10:uidLastSave="{00000000-0000-0000-0000-000000000000}"/>
  <bookViews>
    <workbookView xWindow="0" yWindow="600" windowWidth="28800" windowHeight="16140" xr2:uid="{00000000-000D-0000-FFFF-FFFF00000000}"/>
  </bookViews>
  <sheets>
    <sheet name="Inicio" sheetId="1" r:id="rId1"/>
    <sheet name="Calculadora" sheetId="2" r:id="rId2"/>
    <sheet name="Costos Fijos" sheetId="3" r:id="rId3"/>
    <sheet name="Resumen" sheetId="4" r:id="rId4"/>
    <sheet name="Listas"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4" l="1"/>
  <c r="B8" i="4"/>
  <c r="B7" i="4"/>
  <c r="B5" i="4"/>
  <c r="E14" i="3"/>
  <c r="E13" i="3"/>
  <c r="E12" i="3"/>
  <c r="E11" i="3"/>
  <c r="E10" i="3"/>
  <c r="E9" i="3"/>
  <c r="E8" i="3"/>
  <c r="E7" i="3"/>
  <c r="E6" i="3"/>
  <c r="E5" i="3"/>
  <c r="E16" i="3" s="1"/>
  <c r="R44" i="2"/>
  <c r="Q44" i="2"/>
  <c r="O44" i="2"/>
  <c r="N44" i="2"/>
  <c r="M44" i="2"/>
  <c r="L44" i="2"/>
  <c r="K44" i="2"/>
  <c r="J44" i="2"/>
  <c r="I44" i="2"/>
  <c r="H44" i="2"/>
  <c r="G44" i="2"/>
  <c r="R43" i="2"/>
  <c r="Q43" i="2"/>
  <c r="O43" i="2"/>
  <c r="N43" i="2"/>
  <c r="M43" i="2"/>
  <c r="L43" i="2"/>
  <c r="K43" i="2"/>
  <c r="J43" i="2"/>
  <c r="I43" i="2"/>
  <c r="H43" i="2"/>
  <c r="G43" i="2"/>
  <c r="R42" i="2"/>
  <c r="Q42" i="2"/>
  <c r="O42" i="2"/>
  <c r="N42" i="2"/>
  <c r="M42" i="2"/>
  <c r="L42" i="2"/>
  <c r="K42" i="2"/>
  <c r="J42" i="2"/>
  <c r="I42" i="2"/>
  <c r="H42" i="2"/>
  <c r="G42" i="2"/>
  <c r="R41" i="2"/>
  <c r="Q41" i="2"/>
  <c r="O41" i="2"/>
  <c r="N41" i="2"/>
  <c r="M41" i="2"/>
  <c r="L41" i="2"/>
  <c r="K41" i="2"/>
  <c r="J41" i="2"/>
  <c r="I41" i="2"/>
  <c r="H41" i="2"/>
  <c r="G41" i="2"/>
  <c r="R40" i="2"/>
  <c r="Q40" i="2"/>
  <c r="O40" i="2"/>
  <c r="N40" i="2"/>
  <c r="M40" i="2"/>
  <c r="L40" i="2"/>
  <c r="K40" i="2"/>
  <c r="J40" i="2"/>
  <c r="I40" i="2"/>
  <c r="H40" i="2"/>
  <c r="G40" i="2"/>
  <c r="R39" i="2"/>
  <c r="Q39" i="2"/>
  <c r="O39" i="2"/>
  <c r="N39" i="2"/>
  <c r="M39" i="2"/>
  <c r="L39" i="2"/>
  <c r="K39" i="2"/>
  <c r="J39" i="2"/>
  <c r="I39" i="2"/>
  <c r="H39" i="2"/>
  <c r="G39" i="2"/>
  <c r="R38" i="2"/>
  <c r="Q38" i="2"/>
  <c r="O38" i="2"/>
  <c r="N38" i="2"/>
  <c r="M38" i="2"/>
  <c r="L38" i="2"/>
  <c r="K38" i="2"/>
  <c r="J38" i="2"/>
  <c r="I38" i="2"/>
  <c r="H38" i="2"/>
  <c r="G38" i="2"/>
  <c r="R37" i="2"/>
  <c r="Q37" i="2"/>
  <c r="O37" i="2"/>
  <c r="N37" i="2"/>
  <c r="M37" i="2"/>
  <c r="L37" i="2"/>
  <c r="K37" i="2"/>
  <c r="J37" i="2"/>
  <c r="I37" i="2"/>
  <c r="H37" i="2"/>
  <c r="G37" i="2"/>
  <c r="R36" i="2"/>
  <c r="Q36" i="2"/>
  <c r="O36" i="2"/>
  <c r="N36" i="2"/>
  <c r="M36" i="2"/>
  <c r="L36" i="2"/>
  <c r="K36" i="2"/>
  <c r="J36" i="2"/>
  <c r="I36" i="2"/>
  <c r="H36" i="2"/>
  <c r="G36" i="2"/>
  <c r="R35" i="2"/>
  <c r="Q35" i="2"/>
  <c r="O35" i="2"/>
  <c r="N35" i="2"/>
  <c r="M35" i="2"/>
  <c r="L35" i="2"/>
  <c r="K35" i="2"/>
  <c r="J35" i="2"/>
  <c r="I35" i="2"/>
  <c r="H35" i="2"/>
  <c r="G35" i="2"/>
  <c r="R34" i="2"/>
  <c r="Q34" i="2"/>
  <c r="O34" i="2"/>
  <c r="N34" i="2"/>
  <c r="M34" i="2"/>
  <c r="L34" i="2"/>
  <c r="K34" i="2"/>
  <c r="J34" i="2"/>
  <c r="I34" i="2"/>
  <c r="H34" i="2"/>
  <c r="G34" i="2"/>
  <c r="R33" i="2"/>
  <c r="Q33" i="2"/>
  <c r="O33" i="2"/>
  <c r="N33" i="2"/>
  <c r="M33" i="2"/>
  <c r="L33" i="2"/>
  <c r="K33" i="2"/>
  <c r="J33" i="2"/>
  <c r="I33" i="2"/>
  <c r="H33" i="2"/>
  <c r="G33" i="2"/>
  <c r="R32" i="2"/>
  <c r="Q32" i="2"/>
  <c r="O32" i="2"/>
  <c r="N32" i="2"/>
  <c r="M32" i="2"/>
  <c r="L32" i="2"/>
  <c r="K32" i="2"/>
  <c r="J32" i="2"/>
  <c r="I32" i="2"/>
  <c r="H32" i="2"/>
  <c r="G32" i="2"/>
  <c r="R31" i="2"/>
  <c r="Q31" i="2"/>
  <c r="O31" i="2"/>
  <c r="N31" i="2"/>
  <c r="M31" i="2"/>
  <c r="L31" i="2"/>
  <c r="K31" i="2"/>
  <c r="J31" i="2"/>
  <c r="I31" i="2"/>
  <c r="H31" i="2"/>
  <c r="G31" i="2"/>
  <c r="R30" i="2"/>
  <c r="Q30" i="2"/>
  <c r="O30" i="2"/>
  <c r="N30" i="2"/>
  <c r="M30" i="2"/>
  <c r="L30" i="2"/>
  <c r="K30" i="2"/>
  <c r="J30" i="2"/>
  <c r="I30" i="2"/>
  <c r="H30" i="2"/>
  <c r="G30" i="2"/>
  <c r="R29" i="2"/>
  <c r="Q29" i="2"/>
  <c r="O29" i="2"/>
  <c r="N29" i="2"/>
  <c r="M29" i="2"/>
  <c r="L29" i="2"/>
  <c r="K29" i="2"/>
  <c r="J29" i="2"/>
  <c r="I29" i="2"/>
  <c r="H29" i="2"/>
  <c r="G29" i="2"/>
  <c r="R28" i="2"/>
  <c r="Q28" i="2"/>
  <c r="O28" i="2"/>
  <c r="N28" i="2"/>
  <c r="M28" i="2"/>
  <c r="L28" i="2"/>
  <c r="K28" i="2"/>
  <c r="J28" i="2"/>
  <c r="I28" i="2"/>
  <c r="H28" i="2"/>
  <c r="G28" i="2"/>
  <c r="R27" i="2"/>
  <c r="Q27" i="2"/>
  <c r="O27" i="2"/>
  <c r="N27" i="2"/>
  <c r="M27" i="2"/>
  <c r="L27" i="2"/>
  <c r="K27" i="2"/>
  <c r="J27" i="2"/>
  <c r="I27" i="2"/>
  <c r="H27" i="2"/>
  <c r="G27" i="2"/>
  <c r="R26" i="2"/>
  <c r="Q26" i="2"/>
  <c r="O26" i="2"/>
  <c r="N26" i="2"/>
  <c r="M26" i="2"/>
  <c r="L26" i="2"/>
  <c r="K26" i="2"/>
  <c r="J26" i="2"/>
  <c r="I26" i="2"/>
  <c r="H26" i="2"/>
  <c r="G26" i="2"/>
  <c r="R25" i="2"/>
  <c r="Q25" i="2"/>
  <c r="O25" i="2"/>
  <c r="N25" i="2"/>
  <c r="M25" i="2"/>
  <c r="L25" i="2"/>
  <c r="K25" i="2"/>
  <c r="J25" i="2"/>
  <c r="I25" i="2"/>
  <c r="H25" i="2"/>
  <c r="G25" i="2"/>
  <c r="R24" i="2"/>
  <c r="Q24" i="2"/>
  <c r="O24" i="2"/>
  <c r="N24" i="2"/>
  <c r="M24" i="2"/>
  <c r="L24" i="2"/>
  <c r="K24" i="2"/>
  <c r="J24" i="2"/>
  <c r="I24" i="2"/>
  <c r="H24" i="2"/>
  <c r="G24" i="2"/>
  <c r="R23" i="2"/>
  <c r="Q23" i="2"/>
  <c r="O23" i="2"/>
  <c r="N23" i="2"/>
  <c r="M23" i="2"/>
  <c r="L23" i="2"/>
  <c r="K23" i="2"/>
  <c r="J23" i="2"/>
  <c r="I23" i="2"/>
  <c r="H23" i="2"/>
  <c r="G23" i="2"/>
  <c r="R22" i="2"/>
  <c r="Q22" i="2"/>
  <c r="O22" i="2"/>
  <c r="N22" i="2"/>
  <c r="M22" i="2"/>
  <c r="L22" i="2"/>
  <c r="K22" i="2"/>
  <c r="J22" i="2"/>
  <c r="I22" i="2"/>
  <c r="H22" i="2"/>
  <c r="G22" i="2"/>
  <c r="R21" i="2"/>
  <c r="Q21" i="2"/>
  <c r="O21" i="2"/>
  <c r="N21" i="2"/>
  <c r="M21" i="2"/>
  <c r="L21" i="2"/>
  <c r="K21" i="2"/>
  <c r="J21" i="2"/>
  <c r="I21" i="2"/>
  <c r="H21" i="2"/>
  <c r="G21" i="2"/>
  <c r="R20" i="2"/>
  <c r="Q20" i="2"/>
  <c r="O20" i="2"/>
  <c r="N20" i="2"/>
  <c r="M20" i="2"/>
  <c r="L20" i="2"/>
  <c r="K20" i="2"/>
  <c r="J20" i="2"/>
  <c r="I20" i="2"/>
  <c r="H20" i="2"/>
  <c r="G20" i="2"/>
  <c r="R19" i="2"/>
  <c r="Q19" i="2"/>
  <c r="O19" i="2"/>
  <c r="N19" i="2"/>
  <c r="M19" i="2"/>
  <c r="L19" i="2"/>
  <c r="K19" i="2"/>
  <c r="J19" i="2"/>
  <c r="I19" i="2"/>
  <c r="H19" i="2"/>
  <c r="G19" i="2"/>
  <c r="R18" i="2"/>
  <c r="Q18" i="2"/>
  <c r="O18" i="2"/>
  <c r="N18" i="2"/>
  <c r="M18" i="2"/>
  <c r="L18" i="2"/>
  <c r="K18" i="2"/>
  <c r="J18" i="2"/>
  <c r="I18" i="2"/>
  <c r="H18" i="2"/>
  <c r="G18" i="2"/>
  <c r="R17" i="2"/>
  <c r="Q17" i="2"/>
  <c r="O17" i="2"/>
  <c r="N17" i="2"/>
  <c r="M17" i="2"/>
  <c r="L17" i="2"/>
  <c r="K17" i="2"/>
  <c r="J17" i="2"/>
  <c r="I17" i="2"/>
  <c r="H17" i="2"/>
  <c r="G17" i="2"/>
  <c r="M16" i="2"/>
  <c r="K16" i="2"/>
  <c r="J16" i="2"/>
  <c r="G16" i="2"/>
  <c r="B4" i="4" l="1"/>
  <c r="B7" i="2"/>
  <c r="B8" i="2" s="1"/>
  <c r="B6" i="4" l="1"/>
  <c r="H16" i="2"/>
  <c r="I16" i="2" s="1"/>
  <c r="Q16" i="2" l="1"/>
  <c r="L16" i="2"/>
  <c r="N16" i="2" s="1"/>
  <c r="O16" i="2" s="1"/>
  <c r="B11" i="4" s="1"/>
  <c r="R16" i="2" l="1"/>
  <c r="B12" i="4"/>
  <c r="B10" i="4" l="1"/>
  <c r="F18" i="4" s="1"/>
  <c r="B9" i="4"/>
  <c r="F17" i="4" l="1"/>
</calcChain>
</file>

<file path=xl/sharedStrings.xml><?xml version="1.0" encoding="utf-8"?>
<sst xmlns="http://schemas.openxmlformats.org/spreadsheetml/2006/main" count="157" uniqueCount="143">
  <si>
    <t>Estructura de Costos Básica para Emprendedores</t>
  </si>
  <si>
    <t>Planilla simple para estimar costo unitario, precio sugerido y rentabilidad inicial de productos o servicios.</t>
  </si>
  <si>
    <t>¿Cómo usar esta planilla?</t>
  </si>
  <si>
    <t>Paso</t>
  </si>
  <si>
    <t>Qué debes hacer</t>
  </si>
  <si>
    <t>Dónde se completa</t>
  </si>
  <si>
    <t>Resultado esperado</t>
  </si>
  <si>
    <t>1</t>
  </si>
  <si>
    <t>Ingresa tus costos fijos mensuales básicos: arriendo, sueldos, servicios, marketing, contador, etc.</t>
  </si>
  <si>
    <t>Hoja Costos Fijos</t>
  </si>
  <si>
    <t>La planilla calculará cuánto costo fijo debes cargar a cada unidad.</t>
  </si>
  <si>
    <t>2</t>
  </si>
  <si>
    <t>Define tus unidades estimadas de venta al mes, margen objetivo, comisión de venta e impuesto si aplica.</t>
  </si>
  <si>
    <t>Hoja Calculadora, bloque superior</t>
  </si>
  <si>
    <t>La planilla tendrá parámetros base para sugerir precios.</t>
  </si>
  <si>
    <t>3</t>
  </si>
  <si>
    <t>Agrega cada producto o servicio y completa sus costos variables directos.</t>
  </si>
  <si>
    <t>Hoja Calculadora, tabla principal</t>
  </si>
  <si>
    <t>Obtendrás costo unitario, precio sugerido y utilidad estimada.</t>
  </si>
  <si>
    <t>4</t>
  </si>
  <si>
    <t>Compara el precio sugerido con tu precio actual o precio pensado.</t>
  </si>
  <si>
    <t>Hoja Calculadora, columnas finales</t>
  </si>
  <si>
    <t>Sabrás si el precio está rentable o si debes revisarlo.</t>
  </si>
  <si>
    <t>5</t>
  </si>
  <si>
    <t>Revisa los indicadores generales.</t>
  </si>
  <si>
    <t>Hoja Resumen</t>
  </si>
  <si>
    <t>Verás un diagnóstico simple de tu estructura de precios.</t>
  </si>
  <si>
    <t>Importante: esta herramienta es una base práctica. No reemplaza una estructura de costos personalizada, análisis de punto de equilibrio, flujo de caja, impuestos específicos ni estrategia comercial. Para decisiones finas, conviene hacer un levantamiento financiero completo.</t>
  </si>
  <si>
    <t>Tip comercial: si el precio sugerido te parece “alto”, no lo bajes a ciegas. Primero revisa costos, margen, proveedor, empaque, comisión y propuesta de valor. El Excel no vende por ti, pero evita que vendas con pérdida.</t>
  </si>
  <si>
    <t>Calculadora de Costo Unitario y Precio Sugerido</t>
  </si>
  <si>
    <t>Celdas amarillas = debes completar. Celdas grises/verdes = cálculo automático.</t>
  </si>
  <si>
    <t>Parámetros generales</t>
  </si>
  <si>
    <t>Tabla de productos / servicios</t>
  </si>
  <si>
    <t>Parámetro</t>
  </si>
  <si>
    <t>Valor</t>
  </si>
  <si>
    <t>Qué significa</t>
  </si>
  <si>
    <t>Recomendación</t>
  </si>
  <si>
    <t>Unidades estimadas de venta al mes</t>
  </si>
  <si>
    <t>Cantidad total que esperas vender al mes.</t>
  </si>
  <si>
    <t>Usa un número conservador.</t>
  </si>
  <si>
    <t>Costos fijos mensuales</t>
  </si>
  <si>
    <t>Viene desde la hoja Costos Fijos.</t>
  </si>
  <si>
    <t>Revísalo antes de calcular precios.</t>
  </si>
  <si>
    <t>Costo fijo asignado por unidad</t>
  </si>
  <si>
    <t>Costo fijo dividido por unidades estimadas.</t>
  </si>
  <si>
    <t>Mientras menos vendas, más pesa este costo.</t>
  </si>
  <si>
    <t>Margen de utilidad objetivo</t>
  </si>
  <si>
    <t>Porcentaje de utilidad deseado sobre el precio neto.</t>
  </si>
  <si>
    <t>Para iniciar, prueba entre 25% y 40%.</t>
  </si>
  <si>
    <t>Comisión de venta / plataforma</t>
  </si>
  <si>
    <t>Marketplace, Transbank, delivery u otra comisión variable.</t>
  </si>
  <si>
    <t>Coloca 0% si no aplica.</t>
  </si>
  <si>
    <t>Impuesto al precio final</t>
  </si>
  <si>
    <t>IVA u otro impuesto que quieras mostrar sobre el precio neto.</t>
  </si>
  <si>
    <t>En Chile suele usarse 19% cuando corresponde.</t>
  </si>
  <si>
    <t>Redondear precio final a múltiplo de</t>
  </si>
  <si>
    <t>Ayuda a dejar precios más comerciales.</t>
  </si>
  <si>
    <t>Ej: 100, 500 o 1.000.</t>
  </si>
  <si>
    <t>Producto / Servicio</t>
  </si>
  <si>
    <t>Costo compra o materia prima</t>
  </si>
  <si>
    <t>Insumos / packaging</t>
  </si>
  <si>
    <t>Mano de obra directa</t>
  </si>
  <si>
    <t>Envío asumido por unidad</t>
  </si>
  <si>
    <t>Otros costos variables</t>
  </si>
  <si>
    <t>Costo variable unitario</t>
  </si>
  <si>
    <t>Costo fijo asignado</t>
  </si>
  <si>
    <t>Costo total unitario</t>
  </si>
  <si>
    <t>Margen objetivo</t>
  </si>
  <si>
    <t>Comisión venta</t>
  </si>
  <si>
    <t>Precio sugerido neto</t>
  </si>
  <si>
    <t>Impuesto</t>
  </si>
  <si>
    <t>Precio final sugerido</t>
  </si>
  <si>
    <t>Precio final redondeado</t>
  </si>
  <si>
    <t>Precio actual / pensado</t>
  </si>
  <si>
    <t>Utilidad estimada con precio actual</t>
  </si>
  <si>
    <t>Estado</t>
  </si>
  <si>
    <t>Ejemplo: producto A</t>
  </si>
  <si>
    <t>Notas de uso: El precio sugerido neto se calcula considerando costo total, margen objetivo y comisión. El precio final sugerido agrega el impuesto indicado. El precio redondeado ayuda a convertir el cálculo en un precio comercial.</t>
  </si>
  <si>
    <t>Costos Fijos Mensuales</t>
  </si>
  <si>
    <t>Completa los costos que pagas aunque vendas poco o mucho. Si no aplica, deja en cero.</t>
  </si>
  <si>
    <t>Categoría</t>
  </si>
  <si>
    <t>Monto mensual</t>
  </si>
  <si>
    <t>¿Incluir?</t>
  </si>
  <si>
    <t>Comentario</t>
  </si>
  <si>
    <t>Monto considerado</t>
  </si>
  <si>
    <t>Arriendo / cowork / bodega</t>
  </si>
  <si>
    <t>Sí</t>
  </si>
  <si>
    <t>Espacio físico o almacenamiento</t>
  </si>
  <si>
    <t>Servicios básicos</t>
  </si>
  <si>
    <t>Luz, agua, gas, gastos comunes</t>
  </si>
  <si>
    <t>Internet / teléfono</t>
  </si>
  <si>
    <t>Conectividad del negocio</t>
  </si>
  <si>
    <t>Sueldos / honorarios fijos</t>
  </si>
  <si>
    <t>Equipo, apoyo operativo o administración</t>
  </si>
  <si>
    <t>Software / plataformas</t>
  </si>
  <si>
    <t>POS, web, facturación, apps</t>
  </si>
  <si>
    <t>Marketing mensual</t>
  </si>
  <si>
    <t>Publicidad, diseño, contenido</t>
  </si>
  <si>
    <t>Contabilidad / asesoría</t>
  </si>
  <si>
    <t>Servicios profesionales recurrentes</t>
  </si>
  <si>
    <t>Movilización o reparto fijo</t>
  </si>
  <si>
    <t>Si pagas anual, divide en 12</t>
  </si>
  <si>
    <t>Otros costos fijos</t>
  </si>
  <si>
    <t>Cualquier gasto fijo relevante</t>
  </si>
  <si>
    <t>Total costos fijos mensuales considerados</t>
  </si>
  <si>
    <t>Resumen Ejecutivo de Costos y Precios</t>
  </si>
  <si>
    <t>Indicadores principales</t>
  </si>
  <si>
    <t>Lectura rápida</t>
  </si>
  <si>
    <t>Unidades estimadas al mes</t>
  </si>
  <si>
    <t>Costo fijo por unidad</t>
  </si>
  <si>
    <t>Productos ingresados</t>
  </si>
  <si>
    <t>Productos con precio actual</t>
  </si>
  <si>
    <t>Productos rentables</t>
  </si>
  <si>
    <t>Productos a revisar</t>
  </si>
  <si>
    <t>Precio final sugerido promedio</t>
  </si>
  <si>
    <t>Utilidad estimada promedio</t>
  </si>
  <si>
    <t>Diagnóstico comercial básico</t>
  </si>
  <si>
    <t>Señal</t>
  </si>
  <si>
    <t>Qué revisar</t>
  </si>
  <si>
    <t>Acción recomendada</t>
  </si>
  <si>
    <t>Cantidad</t>
  </si>
  <si>
    <t>Muchos productos aparecen en “Revisar precio”</t>
  </si>
  <si>
    <t>Precio bajo, costos altos o margen demasiado exigente.</t>
  </si>
  <si>
    <t>Renegociar proveedor, ajustar precio o revisar propuesta de valor.</t>
  </si>
  <si>
    <t>Rentables</t>
  </si>
  <si>
    <t>Costo fijo por unidad muy alto</t>
  </si>
  <si>
    <t>Bajo volumen de venta estimado.</t>
  </si>
  <si>
    <t>Subir ventas, bajar costos fijos o no cargar todo el fijo al inicio.</t>
  </si>
  <si>
    <t>A revisar</t>
  </si>
  <si>
    <t>Precio sugerido supera mucho al mercado</t>
  </si>
  <si>
    <t>Costo unitario o margen no competitivo.</t>
  </si>
  <si>
    <t>Revisar proveedores, formato del producto o segmentación.</t>
  </si>
  <si>
    <t>Utilidad estimada baja</t>
  </si>
  <si>
    <t>Hay poco espacio entre costo y precio.</t>
  </si>
  <si>
    <t>Trabajar ticket promedio, packs, upsell o reducción de costos.</t>
  </si>
  <si>
    <t>Lista</t>
  </si>
  <si>
    <t>Valores</t>
  </si>
  <si>
    <t>Uso</t>
  </si>
  <si>
    <t>Incluir</t>
  </si>
  <si>
    <t>Costos fijos</t>
  </si>
  <si>
    <t>No</t>
  </si>
  <si>
    <t>Patentes / Otros permisos</t>
  </si>
  <si>
    <t>Repartos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</si>
</sst>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0"/>
  </numFmts>
  <fonts count="12">
    <font>
      <sz val="11"/>
      <name val="Carlito"/>
    </font>
    <font>
      <i/>
      <sz val="11"/>
      <color rgb="FF0F172A"/>
      <name val="Carlito"/>
    </font>
    <font>
      <b/>
      <sz val="11"/>
      <color rgb="FFFFFFFF"/>
      <name val="Carlito"/>
    </font>
    <font>
      <b/>
      <sz val="11"/>
      <color rgb="FF0F172A"/>
      <name val="Carlito"/>
    </font>
    <font>
      <sz val="11"/>
      <color rgb="FF0F172A"/>
      <name val="Carlito"/>
    </font>
    <font>
      <b/>
      <sz val="11"/>
      <name val="Carlito"/>
    </font>
    <font>
      <sz val="12"/>
      <color rgb="FF0F172A"/>
      <name val="Carlito"/>
    </font>
    <font>
      <b/>
      <sz val="10"/>
      <color rgb="FFFFFFFF"/>
      <name val="Aptos"/>
    </font>
    <font>
      <sz val="10"/>
      <name val="Aptos"/>
    </font>
    <font>
      <b/>
      <sz val="18"/>
      <color rgb="FFFFFFFF"/>
      <name val="Aptos"/>
    </font>
    <font>
      <b/>
      <sz val="20"/>
      <color rgb="FFFFFFFF"/>
      <name val="Aptos"/>
    </font>
    <font>
      <b/>
      <sz val="18"/>
      <color rgb="FFFFFFFF"/>
      <name val="Carlito"/>
    </font>
  </fonts>
  <fills count="10">
    <fill>
      <patternFill patternType="none"/>
    </fill>
    <fill>
      <patternFill patternType="gray125"/>
    </fill>
    <fill>
      <patternFill patternType="solid">
        <fgColor rgb="FF0F172A"/>
      </patternFill>
    </fill>
    <fill>
      <patternFill patternType="solid">
        <fgColor rgb="FFDBEAFE"/>
      </patternFill>
    </fill>
    <fill>
      <patternFill patternType="solid">
        <fgColor rgb="FF1E3A8A"/>
      </patternFill>
    </fill>
    <fill>
      <patternFill patternType="solid">
        <fgColor rgb="FF0F766E"/>
      </patternFill>
    </fill>
    <fill>
      <patternFill patternType="solid">
        <fgColor rgb="FFFEF3C7"/>
      </patternFill>
    </fill>
    <fill>
      <patternFill patternType="solid">
        <fgColor rgb="FFDCFCE7"/>
      </patternFill>
    </fill>
    <fill>
      <patternFill patternType="solid">
        <fgColor rgb="FFF8FAFC"/>
      </patternFill>
    </fill>
    <fill>
      <patternFill patternType="solid">
        <fgColor rgb="FFCCFBF1"/>
      </patternFill>
    </fill>
  </fills>
  <borders count="14">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s>
  <cellStyleXfs count="1">
    <xf numFmtId="0" fontId="0" fillId="0" borderId="0"/>
  </cellStyleXfs>
  <cellXfs count="69">
    <xf numFmtId="0" fontId="0" fillId="0" borderId="0" xfId="0"/>
    <xf numFmtId="0" fontId="2" fillId="5" borderId="0" xfId="0" applyFont="1" applyFill="1" applyAlignment="1">
      <alignment horizontal="center" vertical="center" wrapText="1"/>
    </xf>
    <xf numFmtId="0" fontId="0" fillId="0" borderId="1"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0" fillId="8" borderId="0" xfId="0" applyFill="1" applyAlignment="1">
      <alignment wrapText="1"/>
    </xf>
    <xf numFmtId="0" fontId="4" fillId="6" borderId="10" xfId="0" applyFont="1" applyFill="1" applyBorder="1"/>
    <xf numFmtId="0" fontId="4" fillId="6" borderId="11" xfId="0" applyFont="1" applyFill="1" applyBorder="1"/>
    <xf numFmtId="164" fontId="4" fillId="6" borderId="10" xfId="0" applyNumberFormat="1" applyFont="1" applyFill="1" applyBorder="1"/>
    <xf numFmtId="164" fontId="4" fillId="6" borderId="11" xfId="0" applyNumberFormat="1" applyFont="1" applyFill="1" applyBorder="1"/>
    <xf numFmtId="164" fontId="4" fillId="8" borderId="10" xfId="0" applyNumberFormat="1" applyFont="1" applyFill="1" applyBorder="1"/>
    <xf numFmtId="164" fontId="4" fillId="8" borderId="11" xfId="0" applyNumberFormat="1" applyFont="1" applyFill="1" applyBorder="1"/>
    <xf numFmtId="164" fontId="0" fillId="0" borderId="0" xfId="0" applyNumberFormat="1"/>
    <xf numFmtId="164" fontId="3" fillId="9" borderId="12" xfId="0" applyNumberFormat="1" applyFont="1" applyFill="1" applyBorder="1"/>
    <xf numFmtId="0" fontId="5" fillId="8" borderId="0" xfId="0" applyFont="1" applyFill="1" applyAlignment="1">
      <alignment wrapText="1"/>
    </xf>
    <xf numFmtId="9" fontId="4" fillId="6" borderId="11" xfId="0" applyNumberFormat="1" applyFont="1" applyFill="1" applyBorder="1"/>
    <xf numFmtId="0" fontId="4" fillId="8" borderId="1" xfId="0" applyFont="1" applyFill="1" applyBorder="1"/>
    <xf numFmtId="0" fontId="4" fillId="8" borderId="2" xfId="0" applyFont="1" applyFill="1" applyBorder="1"/>
    <xf numFmtId="0" fontId="4" fillId="8" borderId="3" xfId="0" applyFont="1" applyFill="1" applyBorder="1"/>
    <xf numFmtId="0" fontId="4" fillId="8" borderId="4" xfId="0" applyFont="1" applyFill="1" applyBorder="1"/>
    <xf numFmtId="0" fontId="4" fillId="8" borderId="5" xfId="0" applyFont="1" applyFill="1" applyBorder="1"/>
    <xf numFmtId="0" fontId="4" fillId="8" borderId="6" xfId="0" applyFont="1" applyFill="1" applyBorder="1"/>
    <xf numFmtId="164" fontId="4" fillId="6" borderId="1" xfId="0" applyNumberFormat="1" applyFont="1" applyFill="1" applyBorder="1"/>
    <xf numFmtId="164" fontId="4" fillId="6" borderId="2" xfId="0" applyNumberFormat="1" applyFont="1" applyFill="1" applyBorder="1"/>
    <xf numFmtId="164" fontId="4" fillId="6" borderId="3" xfId="0" applyNumberFormat="1" applyFont="1" applyFill="1" applyBorder="1"/>
    <xf numFmtId="164" fontId="4" fillId="8" borderId="1" xfId="0" applyNumberFormat="1" applyFont="1" applyFill="1" applyBorder="1"/>
    <xf numFmtId="164" fontId="4" fillId="8" borderId="2" xfId="0" applyNumberFormat="1" applyFont="1" applyFill="1" applyBorder="1"/>
    <xf numFmtId="164" fontId="4" fillId="6" borderId="4" xfId="0" applyNumberFormat="1" applyFont="1" applyFill="1" applyBorder="1"/>
    <xf numFmtId="164" fontId="4" fillId="6" borderId="5" xfId="0" applyNumberFormat="1" applyFont="1" applyFill="1" applyBorder="1"/>
    <xf numFmtId="164" fontId="4" fillId="6" borderId="6" xfId="0" applyNumberFormat="1" applyFont="1" applyFill="1" applyBorder="1"/>
    <xf numFmtId="164" fontId="4" fillId="8" borderId="4" xfId="0" applyNumberFormat="1" applyFont="1" applyFill="1" applyBorder="1"/>
    <xf numFmtId="164" fontId="4" fillId="8" borderId="5" xfId="0" applyNumberFormat="1" applyFont="1" applyFill="1" applyBorder="1"/>
    <xf numFmtId="164" fontId="4" fillId="8" borderId="3" xfId="0" applyNumberFormat="1" applyFont="1" applyFill="1" applyBorder="1"/>
    <xf numFmtId="164" fontId="4" fillId="8" borderId="6" xfId="0" applyNumberFormat="1" applyFont="1" applyFill="1" applyBorder="1"/>
    <xf numFmtId="9" fontId="4" fillId="8" borderId="2" xfId="0" applyNumberFormat="1" applyFont="1" applyFill="1" applyBorder="1"/>
    <xf numFmtId="9" fontId="4" fillId="8" borderId="5" xfId="0" applyNumberFormat="1" applyFont="1" applyFill="1" applyBorder="1"/>
    <xf numFmtId="0" fontId="5" fillId="8" borderId="10" xfId="0" applyFont="1" applyFill="1" applyBorder="1" applyAlignment="1">
      <alignment wrapText="1"/>
    </xf>
    <xf numFmtId="0" fontId="5" fillId="8" borderId="11" xfId="0" applyFont="1" applyFill="1" applyBorder="1" applyAlignment="1">
      <alignment wrapText="1"/>
    </xf>
    <xf numFmtId="0" fontId="5" fillId="8" borderId="13" xfId="0" applyFont="1" applyFill="1" applyBorder="1" applyAlignment="1">
      <alignment wrapText="1"/>
    </xf>
    <xf numFmtId="0" fontId="3" fillId="9" borderId="0" xfId="0" applyFont="1" applyFill="1" applyAlignment="1">
      <alignment horizontal="center" vertical="center"/>
    </xf>
    <xf numFmtId="164" fontId="3" fillId="9" borderId="0" xfId="0" applyNumberFormat="1" applyFont="1" applyFill="1" applyAlignment="1">
      <alignment horizontal="center" vertical="center"/>
    </xf>
    <xf numFmtId="0" fontId="0" fillId="8" borderId="1" xfId="0" applyFill="1" applyBorder="1" applyAlignment="1">
      <alignment vertical="top" wrapText="1"/>
    </xf>
    <xf numFmtId="0" fontId="0" fillId="8" borderId="2" xfId="0" applyFill="1" applyBorder="1" applyAlignment="1">
      <alignment vertical="top" wrapText="1"/>
    </xf>
    <xf numFmtId="0" fontId="0" fillId="8" borderId="3" xfId="0" applyFill="1" applyBorder="1" applyAlignment="1">
      <alignment vertical="top" wrapText="1"/>
    </xf>
    <xf numFmtId="0" fontId="0" fillId="8" borderId="4" xfId="0" applyFill="1" applyBorder="1" applyAlignment="1">
      <alignment vertical="top" wrapText="1"/>
    </xf>
    <xf numFmtId="0" fontId="0" fillId="8" borderId="5" xfId="0" applyFill="1" applyBorder="1" applyAlignment="1">
      <alignment vertical="top" wrapText="1"/>
    </xf>
    <xf numFmtId="0" fontId="0" fillId="8" borderId="6" xfId="0" applyFill="1" applyBorder="1" applyAlignment="1">
      <alignment vertical="top" wrapText="1"/>
    </xf>
    <xf numFmtId="0" fontId="0" fillId="8" borderId="7" xfId="0" applyFill="1" applyBorder="1" applyAlignment="1">
      <alignment vertical="top" wrapText="1"/>
    </xf>
    <xf numFmtId="0" fontId="0" fillId="8" borderId="8" xfId="0" applyFill="1" applyBorder="1" applyAlignment="1">
      <alignment vertical="top" wrapText="1"/>
    </xf>
    <xf numFmtId="0" fontId="0" fillId="8" borderId="9" xfId="0" applyFill="1" applyBorder="1" applyAlignment="1">
      <alignment vertical="top" wrapText="1"/>
    </xf>
    <xf numFmtId="0" fontId="8" fillId="0" borderId="0" xfId="0" applyFont="1"/>
    <xf numFmtId="0" fontId="7" fillId="5" borderId="0" xfId="0" applyFont="1" applyFill="1" applyAlignment="1">
      <alignment horizontal="center" vertical="center" wrapText="1"/>
    </xf>
    <xf numFmtId="0" fontId="1" fillId="3" borderId="0" xfId="0" applyFont="1" applyFill="1" applyAlignment="1">
      <alignment horizontal="center"/>
    </xf>
    <xf numFmtId="0" fontId="2" fillId="4" borderId="0" xfId="0" applyFont="1" applyFill="1" applyAlignment="1">
      <alignment horizontal="center" vertical="center"/>
    </xf>
    <xf numFmtId="0" fontId="3" fillId="6" borderId="0" xfId="0" applyFont="1" applyFill="1" applyAlignment="1">
      <alignment vertical="center" wrapText="1"/>
    </xf>
    <xf numFmtId="0" fontId="1" fillId="7" borderId="0" xfId="0" applyFont="1" applyFill="1" applyAlignment="1">
      <alignment wrapText="1"/>
    </xf>
    <xf numFmtId="0" fontId="4" fillId="3" borderId="0" xfId="0" applyFont="1" applyFill="1" applyAlignment="1">
      <alignment wrapText="1"/>
    </xf>
    <xf numFmtId="0" fontId="1" fillId="3" borderId="0" xfId="0" applyFont="1" applyFill="1" applyAlignment="1">
      <alignment wrapText="1"/>
    </xf>
    <xf numFmtId="0" fontId="3" fillId="9" borderId="12" xfId="0" applyFont="1" applyFill="1" applyBorder="1"/>
    <xf numFmtId="0" fontId="6" fillId="3" borderId="0" xfId="0" applyFont="1" applyFill="1" applyAlignment="1">
      <alignment vertical="top" wrapText="1"/>
    </xf>
    <xf numFmtId="0" fontId="9" fillId="2" borderId="0" xfId="0" applyFont="1" applyFill="1" applyAlignment="1">
      <alignment horizontal="center" vertical="center"/>
    </xf>
    <xf numFmtId="0" fontId="10" fillId="2" borderId="0" xfId="0" applyFont="1" applyFill="1" applyAlignment="1">
      <alignment horizontal="center" vertical="center"/>
    </xf>
    <xf numFmtId="0" fontId="11" fillId="4" borderId="0" xfId="0" applyFont="1" applyFill="1" applyAlignment="1">
      <alignment horizontal="center" vertical="center"/>
    </xf>
  </cellXfs>
  <cellStyles count="1">
    <cellStyle name="Normal" xfId="0" builtinId="0"/>
  </cellStyles>
  <dxfs count="4">
    <dxf>
      <font>
        <b/>
        <color rgb="FF92400E"/>
      </font>
      <fill>
        <patternFill patternType="solid">
          <bgColor rgb="FFFEF3C7"/>
        </patternFill>
      </fill>
    </dxf>
    <dxf>
      <font>
        <b/>
        <color rgb="FF991B1B"/>
      </font>
      <fill>
        <patternFill patternType="solid">
          <bgColor rgb="FFFEE2E2"/>
        </patternFill>
      </fill>
    </dxf>
    <dxf>
      <font>
        <b/>
        <color rgb="FF166534"/>
      </font>
      <fill>
        <patternFill patternType="solid">
          <bgColor rgb="FFDCFCE7"/>
        </patternFill>
      </fill>
    </dxf>
    <dxf>
      <font>
        <color rgb="FF991B1B"/>
      </font>
      <fill>
        <patternFill patternType="solid">
          <bgColor rgb="FFFEE2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c:style val="2"/>
  <c:chart>
    <c:title>
      <c:tx>
        <c:rich>
          <a:bodyPr/>
          <a:lstStyle/>
          <a:p>
            <a:r>
              <a:rPr lang="es-CL"/>
              <a:t>Estado de precios</a:t>
            </a:r>
          </a:p>
        </c:rich>
      </c:tx>
      <c:overlay val="0"/>
    </c:title>
    <c:autoTitleDeleted val="0"/>
    <c:plotArea>
      <c:layout/>
      <c:barChart>
        <c:barDir val="col"/>
        <c:grouping val="clustered"/>
        <c:varyColors val="0"/>
        <c:ser>
          <c:idx val="0"/>
          <c:order val="0"/>
          <c:tx>
            <c:v>Cantidad</c:v>
          </c:tx>
          <c:invertIfNegative val="1"/>
          <c:cat>
            <c:strRef>
              <c:f>Resumen!$E$17:$E$18</c:f>
              <c:strCache>
                <c:ptCount val="2"/>
                <c:pt idx="0">
                  <c:v>Rentables</c:v>
                </c:pt>
                <c:pt idx="1">
                  <c:v>A revisar</c:v>
                </c:pt>
              </c:strCache>
            </c:strRef>
          </c:cat>
          <c:val>
            <c:numRef>
              <c:f>Resumen!$F$17:$F$18</c:f>
              <c:numCache>
                <c:formatCode>General</c:formatCode>
                <c:ptCount val="2"/>
                <c:pt idx="0">
                  <c:v>1</c:v>
                </c:pt>
                <c:pt idx="1">
                  <c:v>0</c:v>
                </c:pt>
              </c:numCache>
            </c:numRef>
          </c:val>
          <c:extLst>
            <c:ext xmlns:c16="http://schemas.microsoft.com/office/drawing/2014/chart" uri="{C3380CC4-5D6E-409C-BE32-E72D297353CC}">
              <c16:uniqueId val="{00000000-FB57-A146-8390-DCE2B68D3FF2}"/>
            </c:ext>
          </c:extLst>
        </c:ser>
        <c:dLbls>
          <c:showLegendKey val="0"/>
          <c:showVal val="0"/>
          <c:showCatName val="0"/>
          <c:showSerName val="0"/>
          <c:showPercent val="0"/>
          <c:showBubbleSize val="0"/>
        </c:dLbls>
        <c:gapWidth val="150"/>
        <c:axId val="48650112"/>
        <c:axId val="48672768"/>
      </c:barChart>
      <c:catAx>
        <c:axId val="48650112"/>
        <c:scaling>
          <c:orientation val="minMax"/>
        </c:scaling>
        <c:delete val="0"/>
        <c:axPos val="b"/>
        <c:majorGridlines>
          <c:spPr>
            <a:ln w="9525">
              <a:solidFill>
                <a:srgbClr val="CCCCCC"/>
              </a:solidFill>
              <a:prstDash val="dash"/>
            </a:ln>
          </c:spPr>
        </c:majorGridlines>
        <c:numFmt formatCode="General" sourceLinked="1"/>
        <c:majorTickMark val="none"/>
        <c:minorTickMark val="none"/>
        <c:tickLblPos val="nextTo"/>
        <c:crossAx val="48672768"/>
        <c:crosses val="autoZero"/>
        <c:auto val="1"/>
        <c:lblAlgn val="ctr"/>
        <c:lblOffset val="100"/>
        <c:noMultiLvlLbl val="0"/>
      </c:catAx>
      <c:valAx>
        <c:axId val="48672768"/>
        <c:scaling>
          <c:orientation val="minMax"/>
        </c:scaling>
        <c:delete val="0"/>
        <c:axPos val="l"/>
        <c:majorGridlines>
          <c:spPr>
            <a:ln w="9525">
              <a:solidFill>
                <a:srgbClr val="CCCCCC"/>
              </a:solidFill>
              <a:prstDash val="dash"/>
            </a:ln>
          </c:spPr>
        </c:majorGridlines>
        <c:numFmt formatCode="General" sourceLinked="1"/>
        <c:majorTickMark val="none"/>
        <c:minorTickMark val="none"/>
        <c:tickLblPos val="nextTo"/>
        <c:crossAx val="48650112"/>
        <c:crosses val="autoZero"/>
        <c:crossBetween val="between"/>
      </c:valAx>
    </c:plotArea>
    <c:plotVisOnly val="1"/>
    <c:dispBlanksAs val="zero"/>
    <c:showDLblsOverMax val="1"/>
  </c:chart>
  <c:spPr>
    <a:ln w="9525">
      <a:solidFill>
        <a:srgbClr val="D9D9D9"/>
      </a:solidFill>
      <a:prstDash val="soli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4</xdr:col>
      <xdr:colOff>177800</xdr:colOff>
      <xdr:row>5</xdr:row>
      <xdr:rowOff>25400</xdr:rowOff>
    </xdr:from>
    <xdr:to>
      <xdr:col>7</xdr:col>
      <xdr:colOff>316083</xdr:colOff>
      <xdr:row>9</xdr:row>
      <xdr:rowOff>139700</xdr:rowOff>
    </xdr:to>
    <xdr:pic>
      <xdr:nvPicPr>
        <xdr:cNvPr id="2" name="Imagen 1">
          <a:extLst>
            <a:ext uri="{FF2B5EF4-FFF2-40B4-BE49-F238E27FC236}">
              <a16:creationId xmlns:a16="http://schemas.microsoft.com/office/drawing/2014/main" id="{747BDB18-5EFB-B56E-550B-EA6594D3AE71}"/>
            </a:ext>
          </a:extLst>
        </xdr:cNvPr>
        <xdr:cNvPicPr>
          <a:picLocks noChangeAspect="1"/>
        </xdr:cNvPicPr>
      </xdr:nvPicPr>
      <xdr:blipFill>
        <a:blip xmlns:r="http://schemas.openxmlformats.org/officeDocument/2006/relationships" r:embed="rId1"/>
        <a:stretch>
          <a:fillRect/>
        </a:stretch>
      </xdr:blipFill>
      <xdr:spPr>
        <a:xfrm>
          <a:off x="9626600" y="1295400"/>
          <a:ext cx="2157583" cy="1638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19</xdr:row>
      <xdr:rowOff>0</xdr:rowOff>
    </xdr:from>
    <xdr:to>
      <xdr:col>8</xdr:col>
      <xdr:colOff>0</xdr:colOff>
      <xdr:row>34</xdr:row>
      <xdr:rowOff>0</xdr:rowOff>
    </xdr:to>
    <xdr:graphicFrame macro="">
      <xdr:nvGraphicFramePr>
        <xdr:cNvPr id="2" name="Chart">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355600</xdr:colOff>
      <xdr:row>2</xdr:row>
      <xdr:rowOff>127000</xdr:rowOff>
    </xdr:from>
    <xdr:to>
      <xdr:col>2</xdr:col>
      <xdr:colOff>2379379</xdr:colOff>
      <xdr:row>10</xdr:row>
      <xdr:rowOff>50800</xdr:rowOff>
    </xdr:to>
    <xdr:pic>
      <xdr:nvPicPr>
        <xdr:cNvPr id="3" name="Imagen 2">
          <a:extLst>
            <a:ext uri="{FF2B5EF4-FFF2-40B4-BE49-F238E27FC236}">
              <a16:creationId xmlns:a16="http://schemas.microsoft.com/office/drawing/2014/main" id="{7801C500-CAD1-D940-C8C3-611552AD9A3E}"/>
            </a:ext>
          </a:extLst>
        </xdr:cNvPr>
        <xdr:cNvPicPr>
          <a:picLocks noChangeAspect="1"/>
        </xdr:cNvPicPr>
      </xdr:nvPicPr>
      <xdr:blipFill>
        <a:blip xmlns:r="http://schemas.openxmlformats.org/officeDocument/2006/relationships" r:embed="rId2"/>
        <a:stretch>
          <a:fillRect/>
        </a:stretch>
      </xdr:blipFill>
      <xdr:spPr>
        <a:xfrm>
          <a:off x="4165600" y="558800"/>
          <a:ext cx="2023779" cy="15367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Productos" displayName="TablaProductos" ref="A15:R44">
  <tableColumns count="18">
    <tableColumn id="1" xr3:uid="{00000000-0010-0000-0000-000001000000}" name="Producto / Servicio"/>
    <tableColumn id="2" xr3:uid="{00000000-0010-0000-0000-000002000000}" name="Costo compra o materia prima"/>
    <tableColumn id="3" xr3:uid="{00000000-0010-0000-0000-000003000000}" name="Insumos / packaging"/>
    <tableColumn id="4" xr3:uid="{00000000-0010-0000-0000-000004000000}" name="Mano de obra directa"/>
    <tableColumn id="5" xr3:uid="{00000000-0010-0000-0000-000005000000}" name="Envío asumido por unidad"/>
    <tableColumn id="6" xr3:uid="{00000000-0010-0000-0000-000006000000}" name="Otros costos variables"/>
    <tableColumn id="7" xr3:uid="{00000000-0010-0000-0000-000007000000}" name="Costo variable unitario"/>
    <tableColumn id="8" xr3:uid="{00000000-0010-0000-0000-000008000000}" name="Costo fijo asignado"/>
    <tableColumn id="9" xr3:uid="{00000000-0010-0000-0000-000009000000}" name="Costo total unitario"/>
    <tableColumn id="10" xr3:uid="{00000000-0010-0000-0000-00000A000000}" name="Margen objetivo"/>
    <tableColumn id="11" xr3:uid="{00000000-0010-0000-0000-00000B000000}" name="Comisión venta"/>
    <tableColumn id="12" xr3:uid="{00000000-0010-0000-0000-00000C000000}" name="Precio sugerido neto"/>
    <tableColumn id="13" xr3:uid="{00000000-0010-0000-0000-00000D000000}" name="Impuesto"/>
    <tableColumn id="14" xr3:uid="{00000000-0010-0000-0000-00000E000000}" name="Precio final sugerido"/>
    <tableColumn id="15" xr3:uid="{00000000-0010-0000-0000-00000F000000}" name="Precio final redondeado"/>
    <tableColumn id="16" xr3:uid="{00000000-0010-0000-0000-000010000000}" name="Precio actual / pensado"/>
    <tableColumn id="17" xr3:uid="{00000000-0010-0000-0000-000011000000}" name="Utilidad estimada con precio actual"/>
    <tableColumn id="18" xr3:uid="{00000000-0010-0000-0000-000012000000}" name="Estado"/>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aCostosFijos" displayName="TablaCostosFijos" ref="A4:E14">
  <tableColumns count="5">
    <tableColumn id="1" xr3:uid="{00000000-0010-0000-0100-000001000000}" name="Categoría"/>
    <tableColumn id="2" xr3:uid="{00000000-0010-0000-0100-000002000000}" name="Monto mensual"/>
    <tableColumn id="3" xr3:uid="{00000000-0010-0000-0100-000003000000}" name="¿Incluir?"/>
    <tableColumn id="4" xr3:uid="{00000000-0010-0000-0100-000004000000}" name="Comentario"/>
    <tableColumn id="5" xr3:uid="{00000000-0010-0000-0100-000005000000}" name="Monto considerado"/>
  </tableColumns>
  <tableStyleInfo name="TableStyleMedium2" showFirstColumn="0" showLastColumn="0" showRowStripes="1" showColumnStripes="0"/>
</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4"/>
  <sheetViews>
    <sheetView showGridLines="0" tabSelected="1" workbookViewId="0">
      <selection activeCell="K9" sqref="K9"/>
    </sheetView>
  </sheetViews>
  <sheetFormatPr baseColWidth="10" defaultColWidth="8.83203125" defaultRowHeight="14"/>
  <cols>
    <col min="1" max="1" width="10" customWidth="1"/>
    <col min="2" max="2" width="48" customWidth="1"/>
    <col min="3" max="3" width="24" customWidth="1"/>
    <col min="4" max="4" width="42" customWidth="1"/>
  </cols>
  <sheetData>
    <row r="1" spans="1:26" ht="40" customHeight="1">
      <c r="A1" s="66" t="s">
        <v>0</v>
      </c>
      <c r="B1" s="66"/>
      <c r="C1" s="66"/>
      <c r="D1" s="66"/>
      <c r="E1" s="66"/>
      <c r="F1" s="66"/>
      <c r="G1" s="66"/>
      <c r="H1" s="66"/>
      <c r="I1" s="56"/>
      <c r="J1" s="56"/>
      <c r="K1" s="56"/>
      <c r="L1" s="56"/>
      <c r="M1" s="56"/>
      <c r="N1" s="56"/>
      <c r="O1" s="56"/>
      <c r="P1" s="56"/>
      <c r="Q1" s="56"/>
      <c r="R1" s="56"/>
      <c r="S1" s="56"/>
      <c r="T1" s="56"/>
      <c r="U1" s="56"/>
      <c r="V1" s="56"/>
      <c r="W1" s="56"/>
      <c r="X1" s="56"/>
      <c r="Y1" s="56"/>
      <c r="Z1" s="56"/>
    </row>
    <row r="2" spans="1:26" ht="15">
      <c r="A2" s="58" t="s">
        <v>1</v>
      </c>
      <c r="B2" s="58"/>
      <c r="C2" s="58"/>
      <c r="D2" s="58"/>
      <c r="E2" s="58"/>
      <c r="F2" s="58"/>
      <c r="G2" s="58"/>
      <c r="H2" s="58"/>
    </row>
    <row r="4" spans="1:26" ht="15">
      <c r="A4" s="59" t="s">
        <v>2</v>
      </c>
      <c r="B4" s="59"/>
      <c r="C4" s="59"/>
      <c r="D4" s="59"/>
      <c r="E4" s="59"/>
      <c r="F4" s="59"/>
      <c r="G4" s="59"/>
      <c r="H4" s="59"/>
    </row>
    <row r="5" spans="1:26" ht="16">
      <c r="A5" s="1" t="s">
        <v>3</v>
      </c>
      <c r="B5" s="1" t="s">
        <v>4</v>
      </c>
      <c r="C5" s="1" t="s">
        <v>5</v>
      </c>
      <c r="D5" s="1" t="s">
        <v>6</v>
      </c>
    </row>
    <row r="6" spans="1:26" ht="30">
      <c r="A6" s="2" t="s">
        <v>7</v>
      </c>
      <c r="B6" s="3" t="s">
        <v>8</v>
      </c>
      <c r="C6" s="3" t="s">
        <v>9</v>
      </c>
      <c r="D6" s="4" t="s">
        <v>10</v>
      </c>
    </row>
    <row r="7" spans="1:26" ht="30">
      <c r="A7" s="5" t="s">
        <v>11</v>
      </c>
      <c r="B7" s="6" t="s">
        <v>12</v>
      </c>
      <c r="C7" s="6" t="s">
        <v>13</v>
      </c>
      <c r="D7" s="7" t="s">
        <v>14</v>
      </c>
    </row>
    <row r="8" spans="1:26" ht="30">
      <c r="A8" s="5" t="s">
        <v>15</v>
      </c>
      <c r="B8" s="6" t="s">
        <v>16</v>
      </c>
      <c r="C8" s="6" t="s">
        <v>17</v>
      </c>
      <c r="D8" s="7" t="s">
        <v>18</v>
      </c>
    </row>
    <row r="9" spans="1:26" ht="30">
      <c r="A9" s="5" t="s">
        <v>19</v>
      </c>
      <c r="B9" s="6" t="s">
        <v>20</v>
      </c>
      <c r="C9" s="6" t="s">
        <v>21</v>
      </c>
      <c r="D9" s="7" t="s">
        <v>22</v>
      </c>
    </row>
    <row r="10" spans="1:26" ht="30">
      <c r="A10" s="8" t="s">
        <v>23</v>
      </c>
      <c r="B10" s="9" t="s">
        <v>24</v>
      </c>
      <c r="C10" s="9" t="s">
        <v>25</v>
      </c>
      <c r="D10" s="10" t="s">
        <v>26</v>
      </c>
    </row>
    <row r="12" spans="1:26" ht="64" customHeight="1">
      <c r="A12" s="60" t="s">
        <v>27</v>
      </c>
      <c r="B12" s="60"/>
      <c r="C12" s="60"/>
      <c r="D12" s="60"/>
      <c r="E12" s="60"/>
      <c r="F12" s="60"/>
      <c r="G12" s="60"/>
      <c r="H12" s="60"/>
    </row>
    <row r="13" spans="1:26" ht="64" customHeight="1"/>
    <row r="14" spans="1:26" ht="64" customHeight="1">
      <c r="A14" s="61" t="s">
        <v>28</v>
      </c>
      <c r="B14" s="61"/>
      <c r="C14" s="61"/>
      <c r="D14" s="61"/>
      <c r="E14" s="61"/>
      <c r="F14" s="61"/>
      <c r="G14" s="61"/>
      <c r="H14" s="61"/>
    </row>
  </sheetData>
  <mergeCells count="5">
    <mergeCell ref="A1:H1"/>
    <mergeCell ref="A2:H2"/>
    <mergeCell ref="A4:H4"/>
    <mergeCell ref="A12:H12"/>
    <mergeCell ref="A14:H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47"/>
  <sheetViews>
    <sheetView showGridLines="0" workbookViewId="0">
      <selection sqref="A1:R1"/>
    </sheetView>
  </sheetViews>
  <sheetFormatPr baseColWidth="10" defaultColWidth="8.83203125" defaultRowHeight="14"/>
  <cols>
    <col min="1" max="1" width="24" customWidth="1"/>
    <col min="2" max="9" width="16" customWidth="1"/>
    <col min="10" max="18" width="15" customWidth="1"/>
  </cols>
  <sheetData>
    <row r="1" spans="1:26" ht="40" customHeight="1">
      <c r="A1" s="67" t="s">
        <v>29</v>
      </c>
      <c r="B1" s="67"/>
      <c r="C1" s="67"/>
      <c r="D1" s="67"/>
      <c r="E1" s="67"/>
      <c r="F1" s="67"/>
      <c r="G1" s="67"/>
      <c r="H1" s="67"/>
      <c r="I1" s="67"/>
      <c r="J1" s="67"/>
      <c r="K1" s="67"/>
      <c r="L1" s="67"/>
      <c r="M1" s="67"/>
      <c r="N1" s="67"/>
      <c r="O1" s="67"/>
      <c r="P1" s="67"/>
      <c r="Q1" s="67"/>
      <c r="R1" s="67"/>
      <c r="S1" s="56"/>
      <c r="T1" s="56"/>
      <c r="U1" s="56"/>
      <c r="V1" s="56"/>
      <c r="W1" s="56"/>
      <c r="X1" s="56"/>
      <c r="Y1" s="56"/>
      <c r="Z1" s="56"/>
    </row>
    <row r="2" spans="1:26">
      <c r="A2" s="62" t="s">
        <v>30</v>
      </c>
      <c r="B2" s="62"/>
      <c r="C2" s="62"/>
      <c r="D2" s="62"/>
      <c r="E2" s="62"/>
      <c r="F2" s="62"/>
      <c r="G2" s="62"/>
      <c r="H2" s="62"/>
      <c r="I2" s="62"/>
      <c r="J2" s="62"/>
      <c r="K2" s="62"/>
      <c r="L2" s="62"/>
      <c r="M2" s="62"/>
      <c r="N2" s="62"/>
      <c r="O2" s="62"/>
      <c r="P2" s="62"/>
      <c r="Q2" s="62"/>
      <c r="R2" s="62"/>
    </row>
    <row r="4" spans="1:26" ht="15">
      <c r="A4" s="59" t="s">
        <v>31</v>
      </c>
      <c r="B4" s="59"/>
      <c r="C4" s="59"/>
      <c r="D4" s="59"/>
      <c r="F4" s="59" t="s">
        <v>32</v>
      </c>
      <c r="G4" s="59"/>
      <c r="H4" s="59"/>
      <c r="I4" s="59"/>
      <c r="J4" s="59"/>
      <c r="K4" s="59"/>
      <c r="L4" s="59"/>
      <c r="M4" s="59"/>
      <c r="N4" s="59"/>
      <c r="O4" s="59"/>
      <c r="P4" s="59"/>
      <c r="Q4" s="59"/>
      <c r="R4" s="59"/>
    </row>
    <row r="5" spans="1:26" ht="16">
      <c r="A5" s="1" t="s">
        <v>33</v>
      </c>
      <c r="B5" s="1" t="s">
        <v>34</v>
      </c>
      <c r="C5" s="1" t="s">
        <v>35</v>
      </c>
      <c r="D5" s="1" t="s">
        <v>36</v>
      </c>
    </row>
    <row r="6" spans="1:26" ht="46">
      <c r="A6" s="20" t="s">
        <v>37</v>
      </c>
      <c r="B6" s="14">
        <v>100</v>
      </c>
      <c r="C6" s="11" t="s">
        <v>38</v>
      </c>
      <c r="D6" s="11" t="s">
        <v>39</v>
      </c>
    </row>
    <row r="7" spans="1:26" ht="31">
      <c r="A7" s="20" t="s">
        <v>40</v>
      </c>
      <c r="B7" s="15">
        <f>'Costos Fijos'!E16</f>
        <v>0</v>
      </c>
      <c r="C7" s="11" t="s">
        <v>41</v>
      </c>
      <c r="D7" s="11" t="s">
        <v>42</v>
      </c>
    </row>
    <row r="8" spans="1:26" ht="46">
      <c r="A8" s="20" t="s">
        <v>43</v>
      </c>
      <c r="B8" s="15">
        <f>IFERROR(B7/B6,0)</f>
        <v>0</v>
      </c>
      <c r="C8" s="11" t="s">
        <v>44</v>
      </c>
      <c r="D8" s="11" t="s">
        <v>45</v>
      </c>
    </row>
    <row r="9" spans="1:26" ht="61">
      <c r="A9" s="20" t="s">
        <v>46</v>
      </c>
      <c r="B9" s="21">
        <v>0.3</v>
      </c>
      <c r="C9" s="11" t="s">
        <v>47</v>
      </c>
      <c r="D9" s="11" t="s">
        <v>48</v>
      </c>
    </row>
    <row r="10" spans="1:26" ht="61">
      <c r="A10" s="20" t="s">
        <v>49</v>
      </c>
      <c r="B10" s="21">
        <v>0</v>
      </c>
      <c r="C10" s="11" t="s">
        <v>50</v>
      </c>
      <c r="D10" s="11" t="s">
        <v>51</v>
      </c>
    </row>
    <row r="11" spans="1:26" ht="76">
      <c r="A11" s="20" t="s">
        <v>52</v>
      </c>
      <c r="B11" s="21">
        <v>0.19</v>
      </c>
      <c r="C11" s="11" t="s">
        <v>53</v>
      </c>
      <c r="D11" s="11" t="s">
        <v>54</v>
      </c>
    </row>
    <row r="12" spans="1:26" ht="46">
      <c r="A12" s="20" t="s">
        <v>55</v>
      </c>
      <c r="B12" s="15">
        <v>100</v>
      </c>
      <c r="C12" s="11" t="s">
        <v>56</v>
      </c>
      <c r="D12" s="11" t="s">
        <v>57</v>
      </c>
    </row>
    <row r="15" spans="1:26" ht="58.75" customHeight="1">
      <c r="A15" s="1" t="s">
        <v>58</v>
      </c>
      <c r="B15" s="1" t="s">
        <v>59</v>
      </c>
      <c r="C15" s="1" t="s">
        <v>60</v>
      </c>
      <c r="D15" s="1" t="s">
        <v>61</v>
      </c>
      <c r="E15" s="1" t="s">
        <v>62</v>
      </c>
      <c r="F15" s="1" t="s">
        <v>63</v>
      </c>
      <c r="G15" s="1" t="s">
        <v>64</v>
      </c>
      <c r="H15" s="1" t="s">
        <v>65</v>
      </c>
      <c r="I15" s="1" t="s">
        <v>66</v>
      </c>
      <c r="J15" s="1" t="s">
        <v>67</v>
      </c>
      <c r="K15" s="1" t="s">
        <v>68</v>
      </c>
      <c r="L15" s="1" t="s">
        <v>69</v>
      </c>
      <c r="M15" s="1" t="s">
        <v>70</v>
      </c>
      <c r="N15" s="1" t="s">
        <v>71</v>
      </c>
      <c r="O15" s="1" t="s">
        <v>72</v>
      </c>
      <c r="P15" s="1" t="s">
        <v>73</v>
      </c>
      <c r="Q15" s="1" t="s">
        <v>74</v>
      </c>
      <c r="R15" s="1" t="s">
        <v>75</v>
      </c>
    </row>
    <row r="16" spans="1:26">
      <c r="A16" s="12" t="s">
        <v>76</v>
      </c>
      <c r="B16" s="28">
        <v>2500</v>
      </c>
      <c r="C16" s="29">
        <v>300</v>
      </c>
      <c r="D16" s="29">
        <v>800</v>
      </c>
      <c r="E16" s="29">
        <v>0</v>
      </c>
      <c r="F16" s="30">
        <v>200</v>
      </c>
      <c r="G16" s="31">
        <f t="shared" ref="G16:G44" si="0">IF(A16="","",SUM(B16:F16))</f>
        <v>3800</v>
      </c>
      <c r="H16" s="32">
        <f t="shared" ref="H16:H44" si="1">IF(A16="","",$B$8)</f>
        <v>0</v>
      </c>
      <c r="I16" s="32">
        <f t="shared" ref="I16:I44" si="2">IF(A16="","",G16+H16)</f>
        <v>3800</v>
      </c>
      <c r="J16" s="40">
        <f t="shared" ref="J16:J44" si="3">IF(A16="","",$B$9)</f>
        <v>0.3</v>
      </c>
      <c r="K16" s="40">
        <f t="shared" ref="K16:K44" si="4">IF(A16="","",$B$10)</f>
        <v>0</v>
      </c>
      <c r="L16" s="32">
        <f t="shared" ref="L16:L44" si="5">IF(A16="","",IF(1-J16-K16&lt;=0,"Revisar margen",I16/(1-J16-K16)))</f>
        <v>5428.5714285714294</v>
      </c>
      <c r="M16" s="40">
        <f t="shared" ref="M16:M44" si="6">IF(A16="","",$B$11)</f>
        <v>0.19</v>
      </c>
      <c r="N16" s="32">
        <f t="shared" ref="N16:N44" si="7">IF(A16="","",IF(ISNUMBER(L16),L16*(1+M16),""))</f>
        <v>6460.0000000000009</v>
      </c>
      <c r="O16" s="38">
        <f t="shared" ref="O16:O44" si="8">IF(A16="","",IFERROR(CEILING(N16,$B$12),N16))</f>
        <v>6500</v>
      </c>
      <c r="P16" s="14">
        <v>6500</v>
      </c>
      <c r="Q16" s="31">
        <f t="shared" ref="Q16:Q44" si="9">IF(OR(A16="",P16=""),"",IFERROR(P16/(1+M16)*(1-K16)-I16,""))</f>
        <v>1662.1848739495799</v>
      </c>
      <c r="R16" s="24" t="str">
        <f t="shared" ref="R16:R44" si="10">IF(A16="","",IF(P16="","Sin precio actual",IF(Q16&gt;0,"Rentable","Revisar precio")))</f>
        <v>Rentable</v>
      </c>
    </row>
    <row r="17" spans="1:18">
      <c r="A17" s="13"/>
      <c r="B17" s="33"/>
      <c r="C17" s="34"/>
      <c r="D17" s="34"/>
      <c r="E17" s="34"/>
      <c r="F17" s="35"/>
      <c r="G17" s="36" t="str">
        <f t="shared" si="0"/>
        <v/>
      </c>
      <c r="H17" s="37" t="str">
        <f t="shared" si="1"/>
        <v/>
      </c>
      <c r="I17" s="37" t="str">
        <f t="shared" si="2"/>
        <v/>
      </c>
      <c r="J17" s="41" t="str">
        <f t="shared" si="3"/>
        <v/>
      </c>
      <c r="K17" s="41" t="str">
        <f t="shared" si="4"/>
        <v/>
      </c>
      <c r="L17" s="37" t="str">
        <f t="shared" si="5"/>
        <v/>
      </c>
      <c r="M17" s="41" t="str">
        <f t="shared" si="6"/>
        <v/>
      </c>
      <c r="N17" s="37" t="str">
        <f t="shared" si="7"/>
        <v/>
      </c>
      <c r="O17" s="39" t="str">
        <f t="shared" si="8"/>
        <v/>
      </c>
      <c r="P17" s="15"/>
      <c r="Q17" s="36" t="str">
        <f t="shared" si="9"/>
        <v/>
      </c>
      <c r="R17" s="27" t="str">
        <f t="shared" si="10"/>
        <v/>
      </c>
    </row>
    <row r="18" spans="1:18">
      <c r="A18" s="13"/>
      <c r="B18" s="33"/>
      <c r="C18" s="34"/>
      <c r="D18" s="34"/>
      <c r="E18" s="34"/>
      <c r="F18" s="35"/>
      <c r="G18" s="36" t="str">
        <f t="shared" si="0"/>
        <v/>
      </c>
      <c r="H18" s="37" t="str">
        <f t="shared" si="1"/>
        <v/>
      </c>
      <c r="I18" s="37" t="str">
        <f t="shared" si="2"/>
        <v/>
      </c>
      <c r="J18" s="41" t="str">
        <f t="shared" si="3"/>
        <v/>
      </c>
      <c r="K18" s="41" t="str">
        <f t="shared" si="4"/>
        <v/>
      </c>
      <c r="L18" s="37" t="str">
        <f t="shared" si="5"/>
        <v/>
      </c>
      <c r="M18" s="41" t="str">
        <f t="shared" si="6"/>
        <v/>
      </c>
      <c r="N18" s="37" t="str">
        <f t="shared" si="7"/>
        <v/>
      </c>
      <c r="O18" s="39" t="str">
        <f t="shared" si="8"/>
        <v/>
      </c>
      <c r="P18" s="15"/>
      <c r="Q18" s="36" t="str">
        <f t="shared" si="9"/>
        <v/>
      </c>
      <c r="R18" s="27" t="str">
        <f t="shared" si="10"/>
        <v/>
      </c>
    </row>
    <row r="19" spans="1:18">
      <c r="A19" s="13"/>
      <c r="B19" s="33"/>
      <c r="C19" s="34"/>
      <c r="D19" s="34"/>
      <c r="E19" s="34"/>
      <c r="F19" s="35"/>
      <c r="G19" s="36" t="str">
        <f t="shared" si="0"/>
        <v/>
      </c>
      <c r="H19" s="37" t="str">
        <f t="shared" si="1"/>
        <v/>
      </c>
      <c r="I19" s="37" t="str">
        <f t="shared" si="2"/>
        <v/>
      </c>
      <c r="J19" s="41" t="str">
        <f t="shared" si="3"/>
        <v/>
      </c>
      <c r="K19" s="41" t="str">
        <f t="shared" si="4"/>
        <v/>
      </c>
      <c r="L19" s="37" t="str">
        <f t="shared" si="5"/>
        <v/>
      </c>
      <c r="M19" s="41" t="str">
        <f t="shared" si="6"/>
        <v/>
      </c>
      <c r="N19" s="37" t="str">
        <f t="shared" si="7"/>
        <v/>
      </c>
      <c r="O19" s="39" t="str">
        <f t="shared" si="8"/>
        <v/>
      </c>
      <c r="P19" s="15"/>
      <c r="Q19" s="36" t="str">
        <f t="shared" si="9"/>
        <v/>
      </c>
      <c r="R19" s="27" t="str">
        <f t="shared" si="10"/>
        <v/>
      </c>
    </row>
    <row r="20" spans="1:18">
      <c r="A20" s="13"/>
      <c r="B20" s="33"/>
      <c r="C20" s="34"/>
      <c r="D20" s="34"/>
      <c r="E20" s="34"/>
      <c r="F20" s="35"/>
      <c r="G20" s="36" t="str">
        <f t="shared" si="0"/>
        <v/>
      </c>
      <c r="H20" s="37" t="str">
        <f t="shared" si="1"/>
        <v/>
      </c>
      <c r="I20" s="37" t="str">
        <f t="shared" si="2"/>
        <v/>
      </c>
      <c r="J20" s="41" t="str">
        <f t="shared" si="3"/>
        <v/>
      </c>
      <c r="K20" s="41" t="str">
        <f t="shared" si="4"/>
        <v/>
      </c>
      <c r="L20" s="37" t="str">
        <f t="shared" si="5"/>
        <v/>
      </c>
      <c r="M20" s="41" t="str">
        <f t="shared" si="6"/>
        <v/>
      </c>
      <c r="N20" s="37" t="str">
        <f t="shared" si="7"/>
        <v/>
      </c>
      <c r="O20" s="39" t="str">
        <f t="shared" si="8"/>
        <v/>
      </c>
      <c r="P20" s="15"/>
      <c r="Q20" s="36" t="str">
        <f t="shared" si="9"/>
        <v/>
      </c>
      <c r="R20" s="27" t="str">
        <f t="shared" si="10"/>
        <v/>
      </c>
    </row>
    <row r="21" spans="1:18">
      <c r="A21" s="13"/>
      <c r="B21" s="33"/>
      <c r="C21" s="34"/>
      <c r="D21" s="34"/>
      <c r="E21" s="34"/>
      <c r="F21" s="35"/>
      <c r="G21" s="36" t="str">
        <f t="shared" si="0"/>
        <v/>
      </c>
      <c r="H21" s="37" t="str">
        <f t="shared" si="1"/>
        <v/>
      </c>
      <c r="I21" s="37" t="str">
        <f t="shared" si="2"/>
        <v/>
      </c>
      <c r="J21" s="41" t="str">
        <f t="shared" si="3"/>
        <v/>
      </c>
      <c r="K21" s="41" t="str">
        <f t="shared" si="4"/>
        <v/>
      </c>
      <c r="L21" s="37" t="str">
        <f t="shared" si="5"/>
        <v/>
      </c>
      <c r="M21" s="41" t="str">
        <f t="shared" si="6"/>
        <v/>
      </c>
      <c r="N21" s="37" t="str">
        <f t="shared" si="7"/>
        <v/>
      </c>
      <c r="O21" s="39" t="str">
        <f t="shared" si="8"/>
        <v/>
      </c>
      <c r="P21" s="15"/>
      <c r="Q21" s="36" t="str">
        <f t="shared" si="9"/>
        <v/>
      </c>
      <c r="R21" s="27" t="str">
        <f t="shared" si="10"/>
        <v/>
      </c>
    </row>
    <row r="22" spans="1:18">
      <c r="A22" s="13"/>
      <c r="B22" s="33"/>
      <c r="C22" s="34"/>
      <c r="D22" s="34"/>
      <c r="E22" s="34"/>
      <c r="F22" s="35"/>
      <c r="G22" s="36" t="str">
        <f t="shared" si="0"/>
        <v/>
      </c>
      <c r="H22" s="37" t="str">
        <f t="shared" si="1"/>
        <v/>
      </c>
      <c r="I22" s="37" t="str">
        <f t="shared" si="2"/>
        <v/>
      </c>
      <c r="J22" s="41" t="str">
        <f t="shared" si="3"/>
        <v/>
      </c>
      <c r="K22" s="41" t="str">
        <f t="shared" si="4"/>
        <v/>
      </c>
      <c r="L22" s="37" t="str">
        <f t="shared" si="5"/>
        <v/>
      </c>
      <c r="M22" s="41" t="str">
        <f t="shared" si="6"/>
        <v/>
      </c>
      <c r="N22" s="37" t="str">
        <f t="shared" si="7"/>
        <v/>
      </c>
      <c r="O22" s="39" t="str">
        <f t="shared" si="8"/>
        <v/>
      </c>
      <c r="P22" s="15"/>
      <c r="Q22" s="36" t="str">
        <f t="shared" si="9"/>
        <v/>
      </c>
      <c r="R22" s="27" t="str">
        <f t="shared" si="10"/>
        <v/>
      </c>
    </row>
    <row r="23" spans="1:18">
      <c r="A23" s="13"/>
      <c r="B23" s="33"/>
      <c r="C23" s="34"/>
      <c r="D23" s="34"/>
      <c r="E23" s="34"/>
      <c r="F23" s="35"/>
      <c r="G23" s="36" t="str">
        <f t="shared" si="0"/>
        <v/>
      </c>
      <c r="H23" s="37" t="str">
        <f t="shared" si="1"/>
        <v/>
      </c>
      <c r="I23" s="37" t="str">
        <f t="shared" si="2"/>
        <v/>
      </c>
      <c r="J23" s="41" t="str">
        <f t="shared" si="3"/>
        <v/>
      </c>
      <c r="K23" s="41" t="str">
        <f t="shared" si="4"/>
        <v/>
      </c>
      <c r="L23" s="37" t="str">
        <f t="shared" si="5"/>
        <v/>
      </c>
      <c r="M23" s="41" t="str">
        <f t="shared" si="6"/>
        <v/>
      </c>
      <c r="N23" s="37" t="str">
        <f t="shared" si="7"/>
        <v/>
      </c>
      <c r="O23" s="39" t="str">
        <f t="shared" si="8"/>
        <v/>
      </c>
      <c r="P23" s="15"/>
      <c r="Q23" s="36" t="str">
        <f t="shared" si="9"/>
        <v/>
      </c>
      <c r="R23" s="27" t="str">
        <f t="shared" si="10"/>
        <v/>
      </c>
    </row>
    <row r="24" spans="1:18">
      <c r="A24" s="13"/>
      <c r="B24" s="33"/>
      <c r="C24" s="34"/>
      <c r="D24" s="34"/>
      <c r="E24" s="34"/>
      <c r="F24" s="35"/>
      <c r="G24" s="36" t="str">
        <f t="shared" si="0"/>
        <v/>
      </c>
      <c r="H24" s="37" t="str">
        <f t="shared" si="1"/>
        <v/>
      </c>
      <c r="I24" s="37" t="str">
        <f t="shared" si="2"/>
        <v/>
      </c>
      <c r="J24" s="41" t="str">
        <f t="shared" si="3"/>
        <v/>
      </c>
      <c r="K24" s="41" t="str">
        <f t="shared" si="4"/>
        <v/>
      </c>
      <c r="L24" s="37" t="str">
        <f t="shared" si="5"/>
        <v/>
      </c>
      <c r="M24" s="41" t="str">
        <f t="shared" si="6"/>
        <v/>
      </c>
      <c r="N24" s="37" t="str">
        <f t="shared" si="7"/>
        <v/>
      </c>
      <c r="O24" s="39" t="str">
        <f t="shared" si="8"/>
        <v/>
      </c>
      <c r="P24" s="15"/>
      <c r="Q24" s="36" t="str">
        <f t="shared" si="9"/>
        <v/>
      </c>
      <c r="R24" s="27" t="str">
        <f t="shared" si="10"/>
        <v/>
      </c>
    </row>
    <row r="25" spans="1:18">
      <c r="A25" s="13"/>
      <c r="B25" s="33"/>
      <c r="C25" s="34"/>
      <c r="D25" s="34"/>
      <c r="E25" s="34"/>
      <c r="F25" s="35"/>
      <c r="G25" s="36" t="str">
        <f t="shared" si="0"/>
        <v/>
      </c>
      <c r="H25" s="37" t="str">
        <f t="shared" si="1"/>
        <v/>
      </c>
      <c r="I25" s="37" t="str">
        <f t="shared" si="2"/>
        <v/>
      </c>
      <c r="J25" s="41" t="str">
        <f t="shared" si="3"/>
        <v/>
      </c>
      <c r="K25" s="41" t="str">
        <f t="shared" si="4"/>
        <v/>
      </c>
      <c r="L25" s="37" t="str">
        <f t="shared" si="5"/>
        <v/>
      </c>
      <c r="M25" s="41" t="str">
        <f t="shared" si="6"/>
        <v/>
      </c>
      <c r="N25" s="37" t="str">
        <f t="shared" si="7"/>
        <v/>
      </c>
      <c r="O25" s="39" t="str">
        <f t="shared" si="8"/>
        <v/>
      </c>
      <c r="P25" s="15"/>
      <c r="Q25" s="36" t="str">
        <f t="shared" si="9"/>
        <v/>
      </c>
      <c r="R25" s="27" t="str">
        <f t="shared" si="10"/>
        <v/>
      </c>
    </row>
    <row r="26" spans="1:18">
      <c r="A26" s="13"/>
      <c r="B26" s="33"/>
      <c r="C26" s="34"/>
      <c r="D26" s="34"/>
      <c r="E26" s="34"/>
      <c r="F26" s="35"/>
      <c r="G26" s="36" t="str">
        <f t="shared" si="0"/>
        <v/>
      </c>
      <c r="H26" s="37" t="str">
        <f t="shared" si="1"/>
        <v/>
      </c>
      <c r="I26" s="37" t="str">
        <f t="shared" si="2"/>
        <v/>
      </c>
      <c r="J26" s="41" t="str">
        <f t="shared" si="3"/>
        <v/>
      </c>
      <c r="K26" s="41" t="str">
        <f t="shared" si="4"/>
        <v/>
      </c>
      <c r="L26" s="37" t="str">
        <f t="shared" si="5"/>
        <v/>
      </c>
      <c r="M26" s="41" t="str">
        <f t="shared" si="6"/>
        <v/>
      </c>
      <c r="N26" s="37" t="str">
        <f t="shared" si="7"/>
        <v/>
      </c>
      <c r="O26" s="39" t="str">
        <f t="shared" si="8"/>
        <v/>
      </c>
      <c r="P26" s="15"/>
      <c r="Q26" s="36" t="str">
        <f t="shared" si="9"/>
        <v/>
      </c>
      <c r="R26" s="27" t="str">
        <f t="shared" si="10"/>
        <v/>
      </c>
    </row>
    <row r="27" spans="1:18">
      <c r="A27" s="13"/>
      <c r="B27" s="33"/>
      <c r="C27" s="34"/>
      <c r="D27" s="34"/>
      <c r="E27" s="34"/>
      <c r="F27" s="35"/>
      <c r="G27" s="36" t="str">
        <f t="shared" si="0"/>
        <v/>
      </c>
      <c r="H27" s="37" t="str">
        <f t="shared" si="1"/>
        <v/>
      </c>
      <c r="I27" s="37" t="str">
        <f t="shared" si="2"/>
        <v/>
      </c>
      <c r="J27" s="41" t="str">
        <f t="shared" si="3"/>
        <v/>
      </c>
      <c r="K27" s="41" t="str">
        <f t="shared" si="4"/>
        <v/>
      </c>
      <c r="L27" s="37" t="str">
        <f t="shared" si="5"/>
        <v/>
      </c>
      <c r="M27" s="41" t="str">
        <f t="shared" si="6"/>
        <v/>
      </c>
      <c r="N27" s="37" t="str">
        <f t="shared" si="7"/>
        <v/>
      </c>
      <c r="O27" s="39" t="str">
        <f t="shared" si="8"/>
        <v/>
      </c>
      <c r="P27" s="15"/>
      <c r="Q27" s="36" t="str">
        <f t="shared" si="9"/>
        <v/>
      </c>
      <c r="R27" s="27" t="str">
        <f t="shared" si="10"/>
        <v/>
      </c>
    </row>
    <row r="28" spans="1:18">
      <c r="A28" s="13"/>
      <c r="B28" s="33"/>
      <c r="C28" s="34"/>
      <c r="D28" s="34"/>
      <c r="E28" s="34"/>
      <c r="F28" s="35"/>
      <c r="G28" s="36" t="str">
        <f t="shared" si="0"/>
        <v/>
      </c>
      <c r="H28" s="37" t="str">
        <f t="shared" si="1"/>
        <v/>
      </c>
      <c r="I28" s="37" t="str">
        <f t="shared" si="2"/>
        <v/>
      </c>
      <c r="J28" s="41" t="str">
        <f t="shared" si="3"/>
        <v/>
      </c>
      <c r="K28" s="41" t="str">
        <f t="shared" si="4"/>
        <v/>
      </c>
      <c r="L28" s="37" t="str">
        <f t="shared" si="5"/>
        <v/>
      </c>
      <c r="M28" s="41" t="str">
        <f t="shared" si="6"/>
        <v/>
      </c>
      <c r="N28" s="37" t="str">
        <f t="shared" si="7"/>
        <v/>
      </c>
      <c r="O28" s="39" t="str">
        <f t="shared" si="8"/>
        <v/>
      </c>
      <c r="P28" s="15"/>
      <c r="Q28" s="36" t="str">
        <f t="shared" si="9"/>
        <v/>
      </c>
      <c r="R28" s="27" t="str">
        <f t="shared" si="10"/>
        <v/>
      </c>
    </row>
    <row r="29" spans="1:18">
      <c r="A29" s="13"/>
      <c r="B29" s="33"/>
      <c r="C29" s="34"/>
      <c r="D29" s="34"/>
      <c r="E29" s="34"/>
      <c r="F29" s="35"/>
      <c r="G29" s="36" t="str">
        <f t="shared" si="0"/>
        <v/>
      </c>
      <c r="H29" s="37" t="str">
        <f t="shared" si="1"/>
        <v/>
      </c>
      <c r="I29" s="37" t="str">
        <f t="shared" si="2"/>
        <v/>
      </c>
      <c r="J29" s="41" t="str">
        <f t="shared" si="3"/>
        <v/>
      </c>
      <c r="K29" s="41" t="str">
        <f t="shared" si="4"/>
        <v/>
      </c>
      <c r="L29" s="37" t="str">
        <f t="shared" si="5"/>
        <v/>
      </c>
      <c r="M29" s="41" t="str">
        <f t="shared" si="6"/>
        <v/>
      </c>
      <c r="N29" s="37" t="str">
        <f t="shared" si="7"/>
        <v/>
      </c>
      <c r="O29" s="39" t="str">
        <f t="shared" si="8"/>
        <v/>
      </c>
      <c r="P29" s="15"/>
      <c r="Q29" s="36" t="str">
        <f t="shared" si="9"/>
        <v/>
      </c>
      <c r="R29" s="27" t="str">
        <f t="shared" si="10"/>
        <v/>
      </c>
    </row>
    <row r="30" spans="1:18">
      <c r="A30" s="13"/>
      <c r="B30" s="33"/>
      <c r="C30" s="34"/>
      <c r="D30" s="34"/>
      <c r="E30" s="34"/>
      <c r="F30" s="35"/>
      <c r="G30" s="36" t="str">
        <f t="shared" si="0"/>
        <v/>
      </c>
      <c r="H30" s="37" t="str">
        <f t="shared" si="1"/>
        <v/>
      </c>
      <c r="I30" s="37" t="str">
        <f t="shared" si="2"/>
        <v/>
      </c>
      <c r="J30" s="41" t="str">
        <f t="shared" si="3"/>
        <v/>
      </c>
      <c r="K30" s="41" t="str">
        <f t="shared" si="4"/>
        <v/>
      </c>
      <c r="L30" s="37" t="str">
        <f t="shared" si="5"/>
        <v/>
      </c>
      <c r="M30" s="41" t="str">
        <f t="shared" si="6"/>
        <v/>
      </c>
      <c r="N30" s="37" t="str">
        <f t="shared" si="7"/>
        <v/>
      </c>
      <c r="O30" s="39" t="str">
        <f t="shared" si="8"/>
        <v/>
      </c>
      <c r="P30" s="15"/>
      <c r="Q30" s="36" t="str">
        <f t="shared" si="9"/>
        <v/>
      </c>
      <c r="R30" s="27" t="str">
        <f t="shared" si="10"/>
        <v/>
      </c>
    </row>
    <row r="31" spans="1:18">
      <c r="A31" s="13"/>
      <c r="B31" s="33"/>
      <c r="C31" s="34"/>
      <c r="D31" s="34"/>
      <c r="E31" s="34"/>
      <c r="F31" s="35"/>
      <c r="G31" s="36" t="str">
        <f t="shared" si="0"/>
        <v/>
      </c>
      <c r="H31" s="37" t="str">
        <f t="shared" si="1"/>
        <v/>
      </c>
      <c r="I31" s="37" t="str">
        <f t="shared" si="2"/>
        <v/>
      </c>
      <c r="J31" s="41" t="str">
        <f t="shared" si="3"/>
        <v/>
      </c>
      <c r="K31" s="41" t="str">
        <f t="shared" si="4"/>
        <v/>
      </c>
      <c r="L31" s="37" t="str">
        <f t="shared" si="5"/>
        <v/>
      </c>
      <c r="M31" s="41" t="str">
        <f t="shared" si="6"/>
        <v/>
      </c>
      <c r="N31" s="37" t="str">
        <f t="shared" si="7"/>
        <v/>
      </c>
      <c r="O31" s="39" t="str">
        <f t="shared" si="8"/>
        <v/>
      </c>
      <c r="P31" s="15"/>
      <c r="Q31" s="36" t="str">
        <f t="shared" si="9"/>
        <v/>
      </c>
      <c r="R31" s="27" t="str">
        <f t="shared" si="10"/>
        <v/>
      </c>
    </row>
    <row r="32" spans="1:18">
      <c r="A32" s="13"/>
      <c r="B32" s="33"/>
      <c r="C32" s="34"/>
      <c r="D32" s="34"/>
      <c r="E32" s="34"/>
      <c r="F32" s="35"/>
      <c r="G32" s="36" t="str">
        <f t="shared" si="0"/>
        <v/>
      </c>
      <c r="H32" s="37" t="str">
        <f t="shared" si="1"/>
        <v/>
      </c>
      <c r="I32" s="37" t="str">
        <f t="shared" si="2"/>
        <v/>
      </c>
      <c r="J32" s="41" t="str">
        <f t="shared" si="3"/>
        <v/>
      </c>
      <c r="K32" s="41" t="str">
        <f t="shared" si="4"/>
        <v/>
      </c>
      <c r="L32" s="37" t="str">
        <f t="shared" si="5"/>
        <v/>
      </c>
      <c r="M32" s="41" t="str">
        <f t="shared" si="6"/>
        <v/>
      </c>
      <c r="N32" s="37" t="str">
        <f t="shared" si="7"/>
        <v/>
      </c>
      <c r="O32" s="39" t="str">
        <f t="shared" si="8"/>
        <v/>
      </c>
      <c r="P32" s="15"/>
      <c r="Q32" s="36" t="str">
        <f t="shared" si="9"/>
        <v/>
      </c>
      <c r="R32" s="27" t="str">
        <f t="shared" si="10"/>
        <v/>
      </c>
    </row>
    <row r="33" spans="1:18">
      <c r="A33" s="13"/>
      <c r="B33" s="33"/>
      <c r="C33" s="34"/>
      <c r="D33" s="34"/>
      <c r="E33" s="34"/>
      <c r="F33" s="35"/>
      <c r="G33" s="36" t="str">
        <f t="shared" si="0"/>
        <v/>
      </c>
      <c r="H33" s="37" t="str">
        <f t="shared" si="1"/>
        <v/>
      </c>
      <c r="I33" s="37" t="str">
        <f t="shared" si="2"/>
        <v/>
      </c>
      <c r="J33" s="41" t="str">
        <f t="shared" si="3"/>
        <v/>
      </c>
      <c r="K33" s="41" t="str">
        <f t="shared" si="4"/>
        <v/>
      </c>
      <c r="L33" s="37" t="str">
        <f t="shared" si="5"/>
        <v/>
      </c>
      <c r="M33" s="41" t="str">
        <f t="shared" si="6"/>
        <v/>
      </c>
      <c r="N33" s="37" t="str">
        <f t="shared" si="7"/>
        <v/>
      </c>
      <c r="O33" s="39" t="str">
        <f t="shared" si="8"/>
        <v/>
      </c>
      <c r="P33" s="15"/>
      <c r="Q33" s="36" t="str">
        <f t="shared" si="9"/>
        <v/>
      </c>
      <c r="R33" s="27" t="str">
        <f t="shared" si="10"/>
        <v/>
      </c>
    </row>
    <row r="34" spans="1:18">
      <c r="A34" s="13"/>
      <c r="B34" s="33"/>
      <c r="C34" s="34"/>
      <c r="D34" s="34"/>
      <c r="E34" s="34"/>
      <c r="F34" s="35"/>
      <c r="G34" s="36" t="str">
        <f t="shared" si="0"/>
        <v/>
      </c>
      <c r="H34" s="37" t="str">
        <f t="shared" si="1"/>
        <v/>
      </c>
      <c r="I34" s="37" t="str">
        <f t="shared" si="2"/>
        <v/>
      </c>
      <c r="J34" s="41" t="str">
        <f t="shared" si="3"/>
        <v/>
      </c>
      <c r="K34" s="41" t="str">
        <f t="shared" si="4"/>
        <v/>
      </c>
      <c r="L34" s="37" t="str">
        <f t="shared" si="5"/>
        <v/>
      </c>
      <c r="M34" s="41" t="str">
        <f t="shared" si="6"/>
        <v/>
      </c>
      <c r="N34" s="37" t="str">
        <f t="shared" si="7"/>
        <v/>
      </c>
      <c r="O34" s="39" t="str">
        <f t="shared" si="8"/>
        <v/>
      </c>
      <c r="P34" s="15"/>
      <c r="Q34" s="36" t="str">
        <f t="shared" si="9"/>
        <v/>
      </c>
      <c r="R34" s="27" t="str">
        <f t="shared" si="10"/>
        <v/>
      </c>
    </row>
    <row r="35" spans="1:18">
      <c r="A35" s="13"/>
      <c r="B35" s="33"/>
      <c r="C35" s="34"/>
      <c r="D35" s="34"/>
      <c r="E35" s="34"/>
      <c r="F35" s="35"/>
      <c r="G35" s="36" t="str">
        <f t="shared" si="0"/>
        <v/>
      </c>
      <c r="H35" s="37" t="str">
        <f t="shared" si="1"/>
        <v/>
      </c>
      <c r="I35" s="37" t="str">
        <f t="shared" si="2"/>
        <v/>
      </c>
      <c r="J35" s="41" t="str">
        <f t="shared" si="3"/>
        <v/>
      </c>
      <c r="K35" s="41" t="str">
        <f t="shared" si="4"/>
        <v/>
      </c>
      <c r="L35" s="37" t="str">
        <f t="shared" si="5"/>
        <v/>
      </c>
      <c r="M35" s="41" t="str">
        <f t="shared" si="6"/>
        <v/>
      </c>
      <c r="N35" s="37" t="str">
        <f t="shared" si="7"/>
        <v/>
      </c>
      <c r="O35" s="39" t="str">
        <f t="shared" si="8"/>
        <v/>
      </c>
      <c r="P35" s="15"/>
      <c r="Q35" s="36" t="str">
        <f t="shared" si="9"/>
        <v/>
      </c>
      <c r="R35" s="27" t="str">
        <f t="shared" si="10"/>
        <v/>
      </c>
    </row>
    <row r="36" spans="1:18">
      <c r="A36" s="13"/>
      <c r="B36" s="33"/>
      <c r="C36" s="34"/>
      <c r="D36" s="34"/>
      <c r="E36" s="34"/>
      <c r="F36" s="35"/>
      <c r="G36" s="36" t="str">
        <f t="shared" si="0"/>
        <v/>
      </c>
      <c r="H36" s="37" t="str">
        <f t="shared" si="1"/>
        <v/>
      </c>
      <c r="I36" s="37" t="str">
        <f t="shared" si="2"/>
        <v/>
      </c>
      <c r="J36" s="41" t="str">
        <f t="shared" si="3"/>
        <v/>
      </c>
      <c r="K36" s="41" t="str">
        <f t="shared" si="4"/>
        <v/>
      </c>
      <c r="L36" s="37" t="str">
        <f t="shared" si="5"/>
        <v/>
      </c>
      <c r="M36" s="41" t="str">
        <f t="shared" si="6"/>
        <v/>
      </c>
      <c r="N36" s="37" t="str">
        <f t="shared" si="7"/>
        <v/>
      </c>
      <c r="O36" s="39" t="str">
        <f t="shared" si="8"/>
        <v/>
      </c>
      <c r="P36" s="15"/>
      <c r="Q36" s="36" t="str">
        <f t="shared" si="9"/>
        <v/>
      </c>
      <c r="R36" s="27" t="str">
        <f t="shared" si="10"/>
        <v/>
      </c>
    </row>
    <row r="37" spans="1:18">
      <c r="A37" s="13"/>
      <c r="B37" s="33"/>
      <c r="C37" s="34"/>
      <c r="D37" s="34"/>
      <c r="E37" s="34"/>
      <c r="F37" s="35"/>
      <c r="G37" s="36" t="str">
        <f t="shared" si="0"/>
        <v/>
      </c>
      <c r="H37" s="37" t="str">
        <f t="shared" si="1"/>
        <v/>
      </c>
      <c r="I37" s="37" t="str">
        <f t="shared" si="2"/>
        <v/>
      </c>
      <c r="J37" s="41" t="str">
        <f t="shared" si="3"/>
        <v/>
      </c>
      <c r="K37" s="41" t="str">
        <f t="shared" si="4"/>
        <v/>
      </c>
      <c r="L37" s="37" t="str">
        <f t="shared" si="5"/>
        <v/>
      </c>
      <c r="M37" s="41" t="str">
        <f t="shared" si="6"/>
        <v/>
      </c>
      <c r="N37" s="37" t="str">
        <f t="shared" si="7"/>
        <v/>
      </c>
      <c r="O37" s="39" t="str">
        <f t="shared" si="8"/>
        <v/>
      </c>
      <c r="P37" s="15"/>
      <c r="Q37" s="36" t="str">
        <f t="shared" si="9"/>
        <v/>
      </c>
      <c r="R37" s="27" t="str">
        <f t="shared" si="10"/>
        <v/>
      </c>
    </row>
    <row r="38" spans="1:18">
      <c r="A38" s="13"/>
      <c r="B38" s="33"/>
      <c r="C38" s="34"/>
      <c r="D38" s="34"/>
      <c r="E38" s="34"/>
      <c r="F38" s="35"/>
      <c r="G38" s="36" t="str">
        <f t="shared" si="0"/>
        <v/>
      </c>
      <c r="H38" s="37" t="str">
        <f t="shared" si="1"/>
        <v/>
      </c>
      <c r="I38" s="37" t="str">
        <f t="shared" si="2"/>
        <v/>
      </c>
      <c r="J38" s="41" t="str">
        <f t="shared" si="3"/>
        <v/>
      </c>
      <c r="K38" s="41" t="str">
        <f t="shared" si="4"/>
        <v/>
      </c>
      <c r="L38" s="37" t="str">
        <f t="shared" si="5"/>
        <v/>
      </c>
      <c r="M38" s="41" t="str">
        <f t="shared" si="6"/>
        <v/>
      </c>
      <c r="N38" s="37" t="str">
        <f t="shared" si="7"/>
        <v/>
      </c>
      <c r="O38" s="39" t="str">
        <f t="shared" si="8"/>
        <v/>
      </c>
      <c r="P38" s="15"/>
      <c r="Q38" s="36" t="str">
        <f t="shared" si="9"/>
        <v/>
      </c>
      <c r="R38" s="27" t="str">
        <f t="shared" si="10"/>
        <v/>
      </c>
    </row>
    <row r="39" spans="1:18">
      <c r="A39" s="13"/>
      <c r="B39" s="33"/>
      <c r="C39" s="34"/>
      <c r="D39" s="34"/>
      <c r="E39" s="34"/>
      <c r="F39" s="35"/>
      <c r="G39" s="36" t="str">
        <f t="shared" si="0"/>
        <v/>
      </c>
      <c r="H39" s="37" t="str">
        <f t="shared" si="1"/>
        <v/>
      </c>
      <c r="I39" s="37" t="str">
        <f t="shared" si="2"/>
        <v/>
      </c>
      <c r="J39" s="41" t="str">
        <f t="shared" si="3"/>
        <v/>
      </c>
      <c r="K39" s="41" t="str">
        <f t="shared" si="4"/>
        <v/>
      </c>
      <c r="L39" s="37" t="str">
        <f t="shared" si="5"/>
        <v/>
      </c>
      <c r="M39" s="41" t="str">
        <f t="shared" si="6"/>
        <v/>
      </c>
      <c r="N39" s="37" t="str">
        <f t="shared" si="7"/>
        <v/>
      </c>
      <c r="O39" s="39" t="str">
        <f t="shared" si="8"/>
        <v/>
      </c>
      <c r="P39" s="15"/>
      <c r="Q39" s="36" t="str">
        <f t="shared" si="9"/>
        <v/>
      </c>
      <c r="R39" s="27" t="str">
        <f t="shared" si="10"/>
        <v/>
      </c>
    </row>
    <row r="40" spans="1:18">
      <c r="A40" s="13"/>
      <c r="B40" s="33"/>
      <c r="C40" s="34"/>
      <c r="D40" s="34"/>
      <c r="E40" s="34"/>
      <c r="F40" s="35"/>
      <c r="G40" s="36" t="str">
        <f t="shared" si="0"/>
        <v/>
      </c>
      <c r="H40" s="37" t="str">
        <f t="shared" si="1"/>
        <v/>
      </c>
      <c r="I40" s="37" t="str">
        <f t="shared" si="2"/>
        <v/>
      </c>
      <c r="J40" s="41" t="str">
        <f t="shared" si="3"/>
        <v/>
      </c>
      <c r="K40" s="41" t="str">
        <f t="shared" si="4"/>
        <v/>
      </c>
      <c r="L40" s="37" t="str">
        <f t="shared" si="5"/>
        <v/>
      </c>
      <c r="M40" s="41" t="str">
        <f t="shared" si="6"/>
        <v/>
      </c>
      <c r="N40" s="37" t="str">
        <f t="shared" si="7"/>
        <v/>
      </c>
      <c r="O40" s="39" t="str">
        <f t="shared" si="8"/>
        <v/>
      </c>
      <c r="P40" s="15"/>
      <c r="Q40" s="36" t="str">
        <f t="shared" si="9"/>
        <v/>
      </c>
      <c r="R40" s="27" t="str">
        <f t="shared" si="10"/>
        <v/>
      </c>
    </row>
    <row r="41" spans="1:18">
      <c r="A41" s="13"/>
      <c r="B41" s="33"/>
      <c r="C41" s="34"/>
      <c r="D41" s="34"/>
      <c r="E41" s="34"/>
      <c r="F41" s="35"/>
      <c r="G41" s="36" t="str">
        <f t="shared" si="0"/>
        <v/>
      </c>
      <c r="H41" s="37" t="str">
        <f t="shared" si="1"/>
        <v/>
      </c>
      <c r="I41" s="37" t="str">
        <f t="shared" si="2"/>
        <v/>
      </c>
      <c r="J41" s="41" t="str">
        <f t="shared" si="3"/>
        <v/>
      </c>
      <c r="K41" s="41" t="str">
        <f t="shared" si="4"/>
        <v/>
      </c>
      <c r="L41" s="37" t="str">
        <f t="shared" si="5"/>
        <v/>
      </c>
      <c r="M41" s="41" t="str">
        <f t="shared" si="6"/>
        <v/>
      </c>
      <c r="N41" s="37" t="str">
        <f t="shared" si="7"/>
        <v/>
      </c>
      <c r="O41" s="39" t="str">
        <f t="shared" si="8"/>
        <v/>
      </c>
      <c r="P41" s="15"/>
      <c r="Q41" s="36" t="str">
        <f t="shared" si="9"/>
        <v/>
      </c>
      <c r="R41" s="27" t="str">
        <f t="shared" si="10"/>
        <v/>
      </c>
    </row>
    <row r="42" spans="1:18">
      <c r="A42" s="13"/>
      <c r="B42" s="33"/>
      <c r="C42" s="34"/>
      <c r="D42" s="34"/>
      <c r="E42" s="34"/>
      <c r="F42" s="35"/>
      <c r="G42" s="36" t="str">
        <f t="shared" si="0"/>
        <v/>
      </c>
      <c r="H42" s="37" t="str">
        <f t="shared" si="1"/>
        <v/>
      </c>
      <c r="I42" s="37" t="str">
        <f t="shared" si="2"/>
        <v/>
      </c>
      <c r="J42" s="41" t="str">
        <f t="shared" si="3"/>
        <v/>
      </c>
      <c r="K42" s="41" t="str">
        <f t="shared" si="4"/>
        <v/>
      </c>
      <c r="L42" s="37" t="str">
        <f t="shared" si="5"/>
        <v/>
      </c>
      <c r="M42" s="41" t="str">
        <f t="shared" si="6"/>
        <v/>
      </c>
      <c r="N42" s="37" t="str">
        <f t="shared" si="7"/>
        <v/>
      </c>
      <c r="O42" s="39" t="str">
        <f t="shared" si="8"/>
        <v/>
      </c>
      <c r="P42" s="15"/>
      <c r="Q42" s="36" t="str">
        <f t="shared" si="9"/>
        <v/>
      </c>
      <c r="R42" s="27" t="str">
        <f t="shared" si="10"/>
        <v/>
      </c>
    </row>
    <row r="43" spans="1:18">
      <c r="A43" s="13"/>
      <c r="B43" s="33"/>
      <c r="C43" s="34"/>
      <c r="D43" s="34"/>
      <c r="E43" s="34"/>
      <c r="F43" s="35"/>
      <c r="G43" s="36" t="str">
        <f t="shared" si="0"/>
        <v/>
      </c>
      <c r="H43" s="37" t="str">
        <f t="shared" si="1"/>
        <v/>
      </c>
      <c r="I43" s="37" t="str">
        <f t="shared" si="2"/>
        <v/>
      </c>
      <c r="J43" s="41" t="str">
        <f t="shared" si="3"/>
        <v/>
      </c>
      <c r="K43" s="41" t="str">
        <f t="shared" si="4"/>
        <v/>
      </c>
      <c r="L43" s="37" t="str">
        <f t="shared" si="5"/>
        <v/>
      </c>
      <c r="M43" s="41" t="str">
        <f t="shared" si="6"/>
        <v/>
      </c>
      <c r="N43" s="37" t="str">
        <f t="shared" si="7"/>
        <v/>
      </c>
      <c r="O43" s="39" t="str">
        <f t="shared" si="8"/>
        <v/>
      </c>
      <c r="P43" s="15"/>
      <c r="Q43" s="36" t="str">
        <f t="shared" si="9"/>
        <v/>
      </c>
      <c r="R43" s="27" t="str">
        <f t="shared" si="10"/>
        <v/>
      </c>
    </row>
    <row r="44" spans="1:18">
      <c r="A44" s="13"/>
      <c r="B44" s="33"/>
      <c r="C44" s="34"/>
      <c r="D44" s="34"/>
      <c r="E44" s="34"/>
      <c r="F44" s="35"/>
      <c r="G44" s="36" t="str">
        <f t="shared" si="0"/>
        <v/>
      </c>
      <c r="H44" s="37" t="str">
        <f t="shared" si="1"/>
        <v/>
      </c>
      <c r="I44" s="37" t="str">
        <f t="shared" si="2"/>
        <v/>
      </c>
      <c r="J44" s="41" t="str">
        <f t="shared" si="3"/>
        <v/>
      </c>
      <c r="K44" s="41" t="str">
        <f t="shared" si="4"/>
        <v/>
      </c>
      <c r="L44" s="37" t="str">
        <f t="shared" si="5"/>
        <v/>
      </c>
      <c r="M44" s="41" t="str">
        <f t="shared" si="6"/>
        <v/>
      </c>
      <c r="N44" s="37" t="str">
        <f t="shared" si="7"/>
        <v/>
      </c>
      <c r="O44" s="39" t="str">
        <f t="shared" si="8"/>
        <v/>
      </c>
      <c r="P44" s="15"/>
      <c r="Q44" s="36" t="str">
        <f t="shared" si="9"/>
        <v/>
      </c>
      <c r="R44" s="27" t="str">
        <f t="shared" si="10"/>
        <v/>
      </c>
    </row>
    <row r="47" spans="1:18" ht="56" customHeight="1">
      <c r="A47" s="63" t="s">
        <v>77</v>
      </c>
      <c r="B47" s="63"/>
      <c r="C47" s="63"/>
      <c r="D47" s="63"/>
      <c r="E47" s="63"/>
      <c r="F47" s="63"/>
      <c r="G47" s="63"/>
      <c r="H47" s="63"/>
      <c r="I47" s="63"/>
      <c r="J47" s="63"/>
      <c r="K47" s="63"/>
      <c r="L47" s="63"/>
      <c r="M47" s="63"/>
      <c r="N47" s="63"/>
      <c r="O47" s="63"/>
      <c r="P47" s="63"/>
      <c r="Q47" s="63"/>
      <c r="R47" s="63"/>
    </row>
  </sheetData>
  <mergeCells count="5">
    <mergeCell ref="A1:R1"/>
    <mergeCell ref="A2:R2"/>
    <mergeCell ref="A4:D4"/>
    <mergeCell ref="F4:R4"/>
    <mergeCell ref="A47:R47"/>
  </mergeCells>
  <conditionalFormatting sqref="Q16:Q44">
    <cfRule type="cellIs" dxfId="3" priority="4" operator="lessThan">
      <formula>0</formula>
    </cfRule>
  </conditionalFormatting>
  <conditionalFormatting sqref="R16:R44">
    <cfRule type="expression" dxfId="2" priority="1">
      <formula>R16="Rentable"</formula>
    </cfRule>
    <cfRule type="expression" dxfId="1" priority="2">
      <formula>R16="Revisar precio"</formula>
    </cfRule>
    <cfRule type="expression" dxfId="0" priority="3">
      <formula>R16="Sin precio actual"</formula>
    </cfRule>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6"/>
  <sheetViews>
    <sheetView showGridLines="0" workbookViewId="0">
      <selection activeCell="A13" sqref="A13"/>
    </sheetView>
  </sheetViews>
  <sheetFormatPr baseColWidth="10" defaultColWidth="8.83203125" defaultRowHeight="14"/>
  <cols>
    <col min="1" max="1" width="28" customWidth="1"/>
    <col min="2" max="2" width="16" customWidth="1"/>
    <col min="3" max="3" width="12" customWidth="1"/>
    <col min="4" max="4" width="36" customWidth="1"/>
    <col min="5" max="5" width="18" customWidth="1"/>
  </cols>
  <sheetData>
    <row r="1" spans="1:26" ht="20" customHeight="1">
      <c r="A1" s="66" t="s">
        <v>78</v>
      </c>
      <c r="B1" s="66"/>
      <c r="C1" s="66"/>
      <c r="D1" s="66"/>
      <c r="E1" s="66"/>
      <c r="F1" s="56"/>
      <c r="G1" s="56"/>
      <c r="H1" s="56"/>
      <c r="I1" s="56"/>
      <c r="J1" s="56"/>
      <c r="K1" s="56"/>
      <c r="L1" s="56"/>
      <c r="M1" s="56"/>
      <c r="N1" s="56"/>
      <c r="O1" s="56"/>
      <c r="P1" s="56"/>
      <c r="Q1" s="56"/>
      <c r="R1" s="56"/>
      <c r="S1" s="56"/>
      <c r="T1" s="56"/>
      <c r="U1" s="56"/>
      <c r="V1" s="56"/>
      <c r="W1" s="56"/>
      <c r="X1" s="56"/>
      <c r="Y1" s="56"/>
      <c r="Z1" s="56"/>
    </row>
    <row r="2" spans="1:26">
      <c r="A2" s="62" t="s">
        <v>79</v>
      </c>
      <c r="B2" s="62"/>
      <c r="C2" s="62"/>
      <c r="D2" s="62"/>
      <c r="E2" s="62"/>
    </row>
    <row r="4" spans="1:26" ht="32">
      <c r="A4" s="1" t="s">
        <v>80</v>
      </c>
      <c r="B4" s="1" t="s">
        <v>81</v>
      </c>
      <c r="C4" s="1" t="s">
        <v>82</v>
      </c>
      <c r="D4" s="1" t="s">
        <v>83</v>
      </c>
      <c r="E4" s="1" t="s">
        <v>84</v>
      </c>
    </row>
    <row r="5" spans="1:26" ht="15">
      <c r="A5" s="11" t="s">
        <v>85</v>
      </c>
      <c r="B5" s="14">
        <v>0</v>
      </c>
      <c r="C5" s="12" t="s">
        <v>86</v>
      </c>
      <c r="D5" s="11" t="s">
        <v>87</v>
      </c>
      <c r="E5" s="16">
        <f t="shared" ref="E5:E14" si="0">IF(C5="Sí",B5,0)</f>
        <v>0</v>
      </c>
    </row>
    <row r="6" spans="1:26" ht="15">
      <c r="A6" s="11" t="s">
        <v>88</v>
      </c>
      <c r="B6" s="15">
        <v>0</v>
      </c>
      <c r="C6" s="13" t="s">
        <v>86</v>
      </c>
      <c r="D6" s="11" t="s">
        <v>89</v>
      </c>
      <c r="E6" s="17">
        <f t="shared" si="0"/>
        <v>0</v>
      </c>
    </row>
    <row r="7" spans="1:26" ht="15">
      <c r="A7" s="11" t="s">
        <v>90</v>
      </c>
      <c r="B7" s="15">
        <v>0</v>
      </c>
      <c r="C7" s="13" t="s">
        <v>86</v>
      </c>
      <c r="D7" s="11" t="s">
        <v>91</v>
      </c>
      <c r="E7" s="17">
        <f t="shared" si="0"/>
        <v>0</v>
      </c>
    </row>
    <row r="8" spans="1:26" ht="15">
      <c r="A8" s="11" t="s">
        <v>92</v>
      </c>
      <c r="B8" s="15">
        <v>0</v>
      </c>
      <c r="C8" s="13" t="s">
        <v>86</v>
      </c>
      <c r="D8" s="11" t="s">
        <v>93</v>
      </c>
      <c r="E8" s="17">
        <f t="shared" si="0"/>
        <v>0</v>
      </c>
    </row>
    <row r="9" spans="1:26" ht="15">
      <c r="A9" s="11" t="s">
        <v>94</v>
      </c>
      <c r="B9" s="15">
        <v>0</v>
      </c>
      <c r="C9" s="13" t="s">
        <v>86</v>
      </c>
      <c r="D9" s="11" t="s">
        <v>95</v>
      </c>
      <c r="E9" s="17">
        <f t="shared" si="0"/>
        <v>0</v>
      </c>
    </row>
    <row r="10" spans="1:26" ht="15">
      <c r="A10" s="11" t="s">
        <v>96</v>
      </c>
      <c r="B10" s="15">
        <v>0</v>
      </c>
      <c r="C10" s="13" t="s">
        <v>86</v>
      </c>
      <c r="D10" s="11" t="s">
        <v>97</v>
      </c>
      <c r="E10" s="17">
        <f t="shared" si="0"/>
        <v>0</v>
      </c>
    </row>
    <row r="11" spans="1:26" ht="15">
      <c r="A11" s="11" t="s">
        <v>98</v>
      </c>
      <c r="B11" s="15">
        <v>0</v>
      </c>
      <c r="C11" s="13" t="s">
        <v>86</v>
      </c>
      <c r="D11" s="11" t="s">
        <v>99</v>
      </c>
      <c r="E11" s="17">
        <f t="shared" si="0"/>
        <v>0</v>
      </c>
    </row>
    <row r="12" spans="1:26" ht="15">
      <c r="A12" s="11" t="s">
        <v>142</v>
      </c>
      <c r="B12" s="15">
        <v>0</v>
      </c>
      <c r="C12" s="13" t="s">
        <v>86</v>
      </c>
      <c r="D12" s="11" t="s">
        <v>100</v>
      </c>
      <c r="E12" s="17">
        <f t="shared" si="0"/>
        <v>0</v>
      </c>
    </row>
    <row r="13" spans="1:26" ht="15">
      <c r="A13" s="11" t="s">
        <v>141</v>
      </c>
      <c r="B13" s="15">
        <v>0</v>
      </c>
      <c r="C13" s="13" t="s">
        <v>86</v>
      </c>
      <c r="D13" s="11" t="s">
        <v>101</v>
      </c>
      <c r="E13" s="17">
        <f t="shared" si="0"/>
        <v>0</v>
      </c>
    </row>
    <row r="14" spans="1:26" ht="15">
      <c r="A14" s="11" t="s">
        <v>102</v>
      </c>
      <c r="B14" s="15">
        <v>0</v>
      </c>
      <c r="C14" s="13" t="s">
        <v>86</v>
      </c>
      <c r="D14" s="11" t="s">
        <v>103</v>
      </c>
      <c r="E14" s="17">
        <f t="shared" si="0"/>
        <v>0</v>
      </c>
    </row>
    <row r="15" spans="1:26">
      <c r="E15" s="18"/>
    </row>
    <row r="16" spans="1:26" ht="15">
      <c r="A16" s="64" t="s">
        <v>104</v>
      </c>
      <c r="B16" s="64"/>
      <c r="C16" s="64"/>
      <c r="D16" s="64"/>
      <c r="E16" s="19">
        <f>SUM(E5:E14)</f>
        <v>0</v>
      </c>
    </row>
  </sheetData>
  <mergeCells count="3">
    <mergeCell ref="A1:E1"/>
    <mergeCell ref="A2:E2"/>
    <mergeCell ref="A16:D16"/>
  </mergeCells>
  <dataValidations count="1">
    <dataValidation type="list" sqref="C5:C14" xr:uid="{00000000-0002-0000-0200-000000000000}">
      <formula1>"Sí,No"</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20"/>
  <sheetViews>
    <sheetView showGridLines="0" workbookViewId="0">
      <selection activeCell="C20" sqref="C20"/>
    </sheetView>
  </sheetViews>
  <sheetFormatPr baseColWidth="10" defaultColWidth="8.83203125" defaultRowHeight="14"/>
  <cols>
    <col min="1" max="1" width="32" customWidth="1"/>
    <col min="2" max="2" width="18" customWidth="1"/>
    <col min="3" max="3" width="36" customWidth="1"/>
    <col min="4" max="8" width="18" customWidth="1"/>
  </cols>
  <sheetData>
    <row r="1" spans="1:26" ht="20" customHeight="1">
      <c r="A1" s="66" t="s">
        <v>105</v>
      </c>
      <c r="B1" s="66"/>
      <c r="C1" s="66"/>
      <c r="D1" s="66"/>
      <c r="E1" s="66"/>
      <c r="F1" s="66"/>
      <c r="G1" s="66"/>
      <c r="H1" s="66"/>
      <c r="I1" s="56"/>
      <c r="J1" s="56"/>
      <c r="K1" s="56"/>
      <c r="L1" s="56"/>
      <c r="M1" s="56"/>
      <c r="N1" s="56"/>
      <c r="O1" s="56"/>
      <c r="P1" s="56"/>
      <c r="Q1" s="56"/>
      <c r="R1" s="56"/>
      <c r="S1" s="56"/>
      <c r="T1" s="56"/>
      <c r="U1" s="56"/>
      <c r="V1" s="56"/>
      <c r="W1" s="56"/>
      <c r="X1" s="56"/>
      <c r="Y1" s="56"/>
      <c r="Z1" s="56"/>
    </row>
    <row r="3" spans="1:26" ht="15">
      <c r="A3" s="59" t="s">
        <v>106</v>
      </c>
      <c r="B3" s="59"/>
      <c r="D3" s="59" t="s">
        <v>107</v>
      </c>
      <c r="E3" s="59"/>
      <c r="F3" s="59"/>
      <c r="G3" s="59"/>
      <c r="H3" s="59"/>
    </row>
    <row r="4" spans="1:26" ht="16">
      <c r="A4" s="42" t="s">
        <v>40</v>
      </c>
      <c r="B4" s="46">
        <f>'Costos Fijos'!E16</f>
        <v>0</v>
      </c>
      <c r="D4" s="65" t="str">
        <f>"Con la información ingresada, tienes "&amp;B9&amp;" productos rentables y "&amp;B10&amp;" productos que requieren revisión de precio. Tu costo fijo mensual considerado es de "&amp;TEXT(B4,"$ #,##0")&amp;", y el costo fijo asignado por unidad es de "&amp;TEXT(B6,"$ #,##0")&amp;". Esto sirve para tomar una primera decisión comercial"</f>
        <v>Con la información ingresada, tienes 1 productos rentables y 0 productos que requieren revisión de precio. Tu costo fijo mensual considerado es de $ ,0, y el costo fijo asignado por unidad es de $ ,0. Esto sirve para tomar una primera decisión comercial</v>
      </c>
      <c r="E4" s="65"/>
      <c r="F4" s="65"/>
      <c r="G4" s="65"/>
      <c r="H4" s="65"/>
    </row>
    <row r="5" spans="1:26" ht="16">
      <c r="A5" s="43" t="s">
        <v>108</v>
      </c>
      <c r="B5" s="45">
        <f>Calculadora!B6</f>
        <v>100</v>
      </c>
      <c r="D5" s="65"/>
      <c r="E5" s="65"/>
      <c r="F5" s="65"/>
      <c r="G5" s="65"/>
      <c r="H5" s="65"/>
    </row>
    <row r="6" spans="1:26" ht="16">
      <c r="A6" s="43" t="s">
        <v>109</v>
      </c>
      <c r="B6" s="46">
        <f>Calculadora!B8</f>
        <v>0</v>
      </c>
      <c r="D6" s="65"/>
      <c r="E6" s="65"/>
      <c r="F6" s="65"/>
      <c r="G6" s="65"/>
      <c r="H6" s="65"/>
    </row>
    <row r="7" spans="1:26" ht="16">
      <c r="A7" s="43" t="s">
        <v>110</v>
      </c>
      <c r="B7" s="45">
        <f>COUNTIF(Calculadora!A16:A44,"&lt;&gt;")</f>
        <v>1</v>
      </c>
      <c r="D7" s="65"/>
      <c r="E7" s="65"/>
      <c r="F7" s="65"/>
      <c r="G7" s="65"/>
      <c r="H7" s="65"/>
    </row>
    <row r="8" spans="1:26" ht="16">
      <c r="A8" s="43" t="s">
        <v>111</v>
      </c>
      <c r="B8" s="45">
        <f>COUNT(Calculadora!P16:P44)</f>
        <v>1</v>
      </c>
      <c r="D8" s="65"/>
      <c r="E8" s="65"/>
      <c r="F8" s="65"/>
      <c r="G8" s="65"/>
      <c r="H8" s="65"/>
    </row>
    <row r="9" spans="1:26" ht="16">
      <c r="A9" s="43" t="s">
        <v>112</v>
      </c>
      <c r="B9" s="45">
        <f>COUNTIF(Calculadora!R16:R44,"Rentable")</f>
        <v>1</v>
      </c>
      <c r="D9" s="65"/>
      <c r="E9" s="65"/>
      <c r="F9" s="65"/>
      <c r="G9" s="65"/>
      <c r="H9" s="65"/>
    </row>
    <row r="10" spans="1:26" ht="16">
      <c r="A10" s="43" t="s">
        <v>113</v>
      </c>
      <c r="B10" s="45">
        <f>COUNTIF(Calculadora!R16:R44,"Revisar precio")</f>
        <v>0</v>
      </c>
    </row>
    <row r="11" spans="1:26" ht="16">
      <c r="A11" s="43" t="s">
        <v>114</v>
      </c>
      <c r="B11" s="46">
        <f>IFERROR(AVERAGE(Calculadora!O16:O44),0)</f>
        <v>6500</v>
      </c>
    </row>
    <row r="12" spans="1:26" ht="16">
      <c r="A12" s="44" t="s">
        <v>115</v>
      </c>
      <c r="B12" s="46">
        <f>IFERROR(AVERAGE(Calculadora!Q16:Q44),0)</f>
        <v>1662.1848739495799</v>
      </c>
    </row>
    <row r="15" spans="1:26" ht="23">
      <c r="A15" s="68" t="s">
        <v>116</v>
      </c>
      <c r="B15" s="68"/>
      <c r="C15" s="68"/>
      <c r="D15" s="68"/>
      <c r="E15" s="68"/>
      <c r="F15" s="68"/>
      <c r="G15" s="68"/>
      <c r="H15" s="68"/>
    </row>
    <row r="16" spans="1:26" ht="56" customHeight="1">
      <c r="A16" s="1" t="s">
        <v>117</v>
      </c>
      <c r="B16" s="1" t="s">
        <v>118</v>
      </c>
      <c r="C16" s="1" t="s">
        <v>119</v>
      </c>
      <c r="E16" s="1" t="s">
        <v>75</v>
      </c>
      <c r="F16" s="1" t="s">
        <v>120</v>
      </c>
    </row>
    <row r="17" spans="1:6" ht="56" customHeight="1">
      <c r="A17" s="47" t="s">
        <v>121</v>
      </c>
      <c r="B17" s="48" t="s">
        <v>122</v>
      </c>
      <c r="C17" s="49" t="s">
        <v>123</v>
      </c>
      <c r="E17" s="22" t="s">
        <v>124</v>
      </c>
      <c r="F17" s="24">
        <f>B9</f>
        <v>1</v>
      </c>
    </row>
    <row r="18" spans="1:6" ht="56" customHeight="1">
      <c r="A18" s="50" t="s">
        <v>125</v>
      </c>
      <c r="B18" s="51" t="s">
        <v>126</v>
      </c>
      <c r="C18" s="52" t="s">
        <v>127</v>
      </c>
      <c r="E18" s="25" t="s">
        <v>128</v>
      </c>
      <c r="F18" s="27">
        <f>B10</f>
        <v>0</v>
      </c>
    </row>
    <row r="19" spans="1:6" ht="56" customHeight="1">
      <c r="A19" s="50" t="s">
        <v>129</v>
      </c>
      <c r="B19" s="51" t="s">
        <v>130</v>
      </c>
      <c r="C19" s="52" t="s">
        <v>131</v>
      </c>
    </row>
    <row r="20" spans="1:6" ht="56" customHeight="1">
      <c r="A20" s="53" t="s">
        <v>132</v>
      </c>
      <c r="B20" s="54" t="s">
        <v>133</v>
      </c>
      <c r="C20" s="55" t="s">
        <v>134</v>
      </c>
    </row>
  </sheetData>
  <mergeCells count="5">
    <mergeCell ref="A1:H1"/>
    <mergeCell ref="A3:B3"/>
    <mergeCell ref="D3:H3"/>
    <mergeCell ref="D4:H9"/>
    <mergeCell ref="A15:H1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3"/>
  <sheetViews>
    <sheetView showGridLines="0" workbookViewId="0">
      <selection activeCell="H18" sqref="H18"/>
    </sheetView>
  </sheetViews>
  <sheetFormatPr baseColWidth="10" defaultColWidth="8.83203125" defaultRowHeight="14"/>
  <cols>
    <col min="1" max="1" width="15.1640625" customWidth="1"/>
    <col min="2" max="2" width="14.33203125" customWidth="1"/>
    <col min="3" max="3" width="11" customWidth="1"/>
  </cols>
  <sheetData>
    <row r="1" spans="1:26" ht="20" customHeight="1">
      <c r="A1" s="57" t="s">
        <v>135</v>
      </c>
      <c r="B1" s="57" t="s">
        <v>136</v>
      </c>
      <c r="C1" s="57" t="s">
        <v>137</v>
      </c>
      <c r="D1" s="56"/>
      <c r="E1" s="56"/>
      <c r="F1" s="56"/>
      <c r="G1" s="56"/>
      <c r="H1" s="56"/>
      <c r="I1" s="56"/>
      <c r="J1" s="56"/>
      <c r="K1" s="56"/>
      <c r="L1" s="56"/>
      <c r="M1" s="56"/>
      <c r="N1" s="56"/>
      <c r="O1" s="56"/>
      <c r="P1" s="56"/>
      <c r="Q1" s="56"/>
      <c r="R1" s="56"/>
      <c r="S1" s="56"/>
      <c r="T1" s="56"/>
      <c r="U1" s="56"/>
      <c r="V1" s="56"/>
      <c r="W1" s="56"/>
      <c r="X1" s="56"/>
      <c r="Y1" s="56"/>
      <c r="Z1" s="56"/>
    </row>
    <row r="2" spans="1:26">
      <c r="A2" s="22" t="s">
        <v>138</v>
      </c>
      <c r="B2" s="23" t="s">
        <v>86</v>
      </c>
      <c r="C2" s="24" t="s">
        <v>139</v>
      </c>
    </row>
    <row r="3" spans="1:26">
      <c r="A3" s="25" t="s">
        <v>138</v>
      </c>
      <c r="B3" s="26" t="s">
        <v>140</v>
      </c>
      <c r="C3" s="27" t="s">
        <v>139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Calculadora</vt:lpstr>
      <vt:lpstr>Costos Fijos</vt:lpstr>
      <vt:lpstr>Resumen</vt:lpstr>
      <vt:lpstr>Listas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Katherine stephanie Perez Martinez</cp:lastModifiedBy>
  <dcterms:created xsi:type="dcterms:W3CDTF">2026-05-15T04:50:19Z</dcterms:created>
  <dcterms:modified xsi:type="dcterms:W3CDTF">2026-05-15T04:50:19Z</dcterms:modified>
</cp:coreProperties>
</file>